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Propietario\Documents\2022\TRIMESTRALES\TRIMESTRALES F3 DEL 2022\"/>
    </mc:Choice>
  </mc:AlternateContent>
  <xr:revisionPtr revIDLastSave="0" documentId="13_ncr:1_{AE91AF4B-1A7B-42B4-A4CD-0DDA263DA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ndo 3" sheetId="10" r:id="rId1"/>
    <sheet name="RESUMEN F3" sheetId="12" r:id="rId2"/>
  </sheets>
  <definedNames>
    <definedName name="_xlnm._FilterDatabase" localSheetId="0" hidden="1">'fondo 3'!#REF!</definedName>
    <definedName name="_xlnm.Print_Area" localSheetId="0">'fondo 3'!$A$1:$AD$163</definedName>
    <definedName name="_xlnm.Print_Area" localSheetId="1">'RESUMEN F3'!$A$1:$P$34</definedName>
    <definedName name="_xlnm.Print_Titles" localSheetId="0">'fondo 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12" l="1"/>
  <c r="P20" i="12"/>
  <c r="P21" i="12"/>
  <c r="P18" i="12"/>
  <c r="M19" i="12"/>
  <c r="M20" i="12"/>
  <c r="M21" i="12"/>
  <c r="M18" i="12"/>
  <c r="F19" i="12"/>
  <c r="F20" i="12"/>
  <c r="F21" i="12"/>
  <c r="F18" i="12"/>
  <c r="C21" i="12"/>
  <c r="C20" i="12"/>
  <c r="C19" i="12"/>
  <c r="C18" i="12"/>
  <c r="X159" i="10"/>
  <c r="U159" i="10"/>
  <c r="N159" i="10"/>
  <c r="K159" i="10"/>
  <c r="X126" i="10"/>
  <c r="U126" i="10"/>
  <c r="N126" i="10"/>
  <c r="K126" i="10"/>
  <c r="X94" i="10"/>
  <c r="U94" i="10"/>
  <c r="N94" i="10"/>
  <c r="K94" i="10"/>
  <c r="A21" i="12"/>
  <c r="A20" i="12"/>
  <c r="U142" i="10"/>
  <c r="X142" i="10" s="1"/>
  <c r="N142" i="10"/>
  <c r="S157" i="10"/>
  <c r="S158" i="10" s="1"/>
  <c r="S159" i="10" s="1"/>
  <c r="P157" i="10"/>
  <c r="P158" i="10" s="1"/>
  <c r="P159" i="10" s="1"/>
  <c r="K157" i="10"/>
  <c r="K158" i="10" s="1"/>
  <c r="U140" i="10"/>
  <c r="U157" i="10" s="1"/>
  <c r="U158" i="10" s="1"/>
  <c r="N140" i="10"/>
  <c r="U107" i="10"/>
  <c r="U124" i="10" s="1"/>
  <c r="U125" i="10" s="1"/>
  <c r="N107" i="10"/>
  <c r="N124" i="10" s="1"/>
  <c r="N125" i="10" s="1"/>
  <c r="Y18" i="10"/>
  <c r="Y20" i="10"/>
  <c r="Y22" i="10"/>
  <c r="Y24" i="10"/>
  <c r="Y26" i="10"/>
  <c r="W52" i="10"/>
  <c r="M92" i="10"/>
  <c r="M93" i="10" s="1"/>
  <c r="M94" i="10" s="1"/>
  <c r="E19" i="12" s="1"/>
  <c r="P92" i="10"/>
  <c r="P93" i="10" s="1"/>
  <c r="P94" i="10" s="1"/>
  <c r="H19" i="12" s="1"/>
  <c r="R92" i="10"/>
  <c r="R93" i="10" s="1"/>
  <c r="R94" i="10" s="1"/>
  <c r="J19" i="12" s="1"/>
  <c r="S52" i="10"/>
  <c r="S50" i="10"/>
  <c r="E20" i="12"/>
  <c r="J20" i="12"/>
  <c r="O20" i="12"/>
  <c r="E18" i="12"/>
  <c r="J18" i="12"/>
  <c r="O18" i="12"/>
  <c r="N52" i="10"/>
  <c r="N50" i="10"/>
  <c r="Y50" i="10"/>
  <c r="U50" i="10"/>
  <c r="P124" i="10"/>
  <c r="P125" i="10" s="1"/>
  <c r="P126" i="10" s="1"/>
  <c r="H20" i="12" s="1"/>
  <c r="K124" i="10"/>
  <c r="K125" i="10" s="1"/>
  <c r="S124" i="10"/>
  <c r="S125" i="10" s="1"/>
  <c r="S126" i="10" s="1"/>
  <c r="K20" i="12" s="1"/>
  <c r="U26" i="10"/>
  <c r="X26" i="10" s="1"/>
  <c r="S26" i="10"/>
  <c r="N26" i="10"/>
  <c r="U24" i="10"/>
  <c r="X24" i="10" s="1"/>
  <c r="S24" i="10"/>
  <c r="N24" i="10"/>
  <c r="U22" i="10"/>
  <c r="X22" i="10" s="1"/>
  <c r="S22" i="10"/>
  <c r="N22" i="10"/>
  <c r="U20" i="10"/>
  <c r="X20" i="10" s="1"/>
  <c r="S20" i="10"/>
  <c r="N20" i="10"/>
  <c r="C30" i="12"/>
  <c r="Y52" i="10"/>
  <c r="U52" i="10"/>
  <c r="K92" i="10"/>
  <c r="K93" i="10" s="1"/>
  <c r="A19" i="12"/>
  <c r="A18" i="12"/>
  <c r="P35" i="10"/>
  <c r="P36" i="10" s="1"/>
  <c r="P37" i="10" s="1"/>
  <c r="H18" i="12" s="1"/>
  <c r="K35" i="10"/>
  <c r="K36" i="10" s="1"/>
  <c r="K37" i="10" s="1"/>
  <c r="U18" i="10"/>
  <c r="X18" i="10" s="1"/>
  <c r="S18" i="10"/>
  <c r="N18" i="10"/>
  <c r="X107" i="10" l="1"/>
  <c r="N157" i="10"/>
  <c r="N158" i="10" s="1"/>
  <c r="X140" i="10"/>
  <c r="X157" i="10" s="1"/>
  <c r="X158" i="10" s="1"/>
  <c r="E28" i="12"/>
  <c r="S92" i="10"/>
  <c r="S93" i="10" s="1"/>
  <c r="S94" i="10" s="1"/>
  <c r="K19" i="12" s="1"/>
  <c r="X52" i="10"/>
  <c r="U92" i="10"/>
  <c r="U93" i="10" s="1"/>
  <c r="W92" i="10"/>
  <c r="W93" i="10" s="1"/>
  <c r="W94" i="10" s="1"/>
  <c r="O19" i="12" s="1"/>
  <c r="O28" i="12" s="1"/>
  <c r="U35" i="10"/>
  <c r="U36" i="10" s="1"/>
  <c r="U37" i="10" s="1"/>
  <c r="N92" i="10"/>
  <c r="N93" i="10" s="1"/>
  <c r="N35" i="10"/>
  <c r="N36" i="10" s="1"/>
  <c r="N37" i="10" s="1"/>
  <c r="S35" i="10"/>
  <c r="S36" i="10" s="1"/>
  <c r="S37" i="10" s="1"/>
  <c r="K18" i="12" s="1"/>
  <c r="X35" i="10"/>
  <c r="X36" i="10" s="1"/>
  <c r="X37" i="10" s="1"/>
  <c r="J28" i="12"/>
  <c r="H28" i="12"/>
  <c r="X124" i="10"/>
  <c r="X125" i="10" s="1"/>
  <c r="X50" i="10"/>
  <c r="C28" i="12" l="1"/>
  <c r="C31" i="12" s="1"/>
  <c r="K28" i="12"/>
  <c r="X92" i="10"/>
  <c r="X93" i="10" s="1"/>
  <c r="P28" i="12" s="1"/>
  <c r="M28" i="12"/>
  <c r="F28" i="12"/>
</calcChain>
</file>

<file path=xl/sharedStrings.xml><?xml version="1.0" encoding="utf-8"?>
<sst xmlns="http://schemas.openxmlformats.org/spreadsheetml/2006/main" count="391" uniqueCount="119">
  <si>
    <t xml:space="preserve">ESTADO: 18000 NAYARIT </t>
  </si>
  <si>
    <t xml:space="preserve">NO. </t>
  </si>
  <si>
    <t xml:space="preserve">DE </t>
  </si>
  <si>
    <t xml:space="preserve">OBRA </t>
  </si>
  <si>
    <t>SUB</t>
  </si>
  <si>
    <t>PROG</t>
  </si>
  <si>
    <t>DENOM. DEL SUBPROG Y DE T. DE PROY.</t>
  </si>
  <si>
    <t>LOCALIDAD</t>
  </si>
  <si>
    <t xml:space="preserve">NO. OFICIO </t>
  </si>
  <si>
    <t>EJEC.</t>
  </si>
  <si>
    <t xml:space="preserve">MOD. </t>
  </si>
  <si>
    <t xml:space="preserve">FECHAS DE </t>
  </si>
  <si>
    <t>INICIO</t>
  </si>
  <si>
    <t>TOTAL</t>
  </si>
  <si>
    <t>DIRECTA</t>
  </si>
  <si>
    <t>OTROS</t>
  </si>
  <si>
    <t>FISICO</t>
  </si>
  <si>
    <t xml:space="preserve">METAS TOTALES </t>
  </si>
  <si>
    <t>U.DE</t>
  </si>
  <si>
    <t>M.</t>
  </si>
  <si>
    <t xml:space="preserve">DEL </t>
  </si>
  <si>
    <t>PROY.</t>
  </si>
  <si>
    <t>ALCANZA-</t>
  </si>
  <si>
    <t>OBSERVACIONES</t>
  </si>
  <si>
    <t>TERM.</t>
  </si>
  <si>
    <t>%</t>
  </si>
  <si>
    <t>AVANCE</t>
  </si>
  <si>
    <t xml:space="preserve">Suma de la Hoja </t>
  </si>
  <si>
    <t>Subtotal</t>
  </si>
  <si>
    <t>Total</t>
  </si>
  <si>
    <t>APROB.</t>
  </si>
  <si>
    <t>RAMO 33</t>
  </si>
  <si>
    <t>MUNICIPAL</t>
  </si>
  <si>
    <t>(Cred., Int.</t>
  </si>
  <si>
    <t>etc.)</t>
  </si>
  <si>
    <t>INVERSION MINISTRADA</t>
  </si>
  <si>
    <t>INVERSION APROBADA</t>
  </si>
  <si>
    <t>SALDOS</t>
  </si>
  <si>
    <t>BENEF.</t>
  </si>
  <si>
    <t>FINANC.</t>
  </si>
  <si>
    <t>FECHA</t>
  </si>
  <si>
    <t>AVANCES FISICOS Y FINANCIEROS</t>
  </si>
  <si>
    <t>PROGRAMA:</t>
  </si>
  <si>
    <t>H. AYUNTAMIENTO CONSTITUCIONAL DE COMPOSTELA</t>
  </si>
  <si>
    <t>CIERRE:</t>
  </si>
  <si>
    <t>TRIMESTRAL:</t>
  </si>
  <si>
    <t>FONDO III: FONDO PARA INFRAESTRUCTURA SOCIAL MUNICIPAL</t>
  </si>
  <si>
    <t>RAMO 33: APORTACIONES FEDERALES PARA ENTIDADES FEDERATIVAS Y MUNICIPIOS</t>
  </si>
  <si>
    <t>PROGRAMAS</t>
  </si>
  <si>
    <t>RESUMEN</t>
  </si>
  <si>
    <t>MENSUAL:</t>
  </si>
  <si>
    <t>C</t>
  </si>
  <si>
    <t>.</t>
  </si>
  <si>
    <t>X</t>
  </si>
  <si>
    <t>URB. URBANIZACIÓN</t>
  </si>
  <si>
    <t>INVERSION MINISTRADA Y/O COMPROMETIDA</t>
  </si>
  <si>
    <t>CONSTRUCCION.</t>
  </si>
  <si>
    <t>LAS VARAS</t>
  </si>
  <si>
    <t>ML           PERSONAS      JORNAL</t>
  </si>
  <si>
    <t>ING NELSON ALVARADO JIMENEZ</t>
  </si>
  <si>
    <t>DIRECTOR DE OBRAS PÚBLICAS DE COMPOSTELA</t>
  </si>
  <si>
    <t>LIC. ROMINA CHANG AGUILAR</t>
  </si>
  <si>
    <t>PRESIDENTA MUNICIPAL DE COMPOSTELA</t>
  </si>
  <si>
    <t>EJERCICIO PRESUPUESTAL 2022</t>
  </si>
  <si>
    <t>PERIODO DEL 01 DE ENERO AL 31 DE MARZO DE 2022</t>
  </si>
  <si>
    <t>PERIODO DEL 01 DE ENERO AL 31 DE MARZO  DE 2022</t>
  </si>
  <si>
    <t>DRE. DRENAJE SANITARIO</t>
  </si>
  <si>
    <t>2022/M04-FISM-003-PR</t>
  </si>
  <si>
    <t>AMPLIACIÓN DE EMISOR A PRESIÓN DE AGUAS RESIDUALES DE CUATRO PULGADAS DE DIAMETRO EN CALLE LERDO DE TEJADA DE CALLE SINALOA A CALLE BRASIL EN LA LOCALIDAD DE PARAISO ESCONDIDO</t>
  </si>
  <si>
    <t>PARAISO ESCONDIDO</t>
  </si>
  <si>
    <t>DAS</t>
  </si>
  <si>
    <t>ML      PERSONAS         JORNAL</t>
  </si>
  <si>
    <t>620                           9100                                   1626</t>
  </si>
  <si>
    <t>REHABILITACIÓN DE DRENAJE SANITARIO EN CALLE LAURELES Y GONGORA ENTRE CALLE ALDAMA Y CALLE CONSTITUCIÓN ASENTAMIENTO DE LA CRUZ EN LA LOCALIDAD DE ZACUALPAN</t>
  </si>
  <si>
    <t>2022/M04-FISM-004-PR</t>
  </si>
  <si>
    <t>236                        211                      1945</t>
  </si>
  <si>
    <t>2022/M04-FISM-005-CP</t>
  </si>
  <si>
    <t>2022/M04-FISM-007-CP</t>
  </si>
  <si>
    <t>2022/M04-FISM-008-CP</t>
  </si>
  <si>
    <t>REHABILITACIÓN DE DRENAJE SANITARIO EN CALLE CHIAPAS ENTRE CALLE VENUSTIANO CARRANZA Y CALLE AMADO NERVO COLONIA SAN JOSE; EN LAS VARAS</t>
  </si>
  <si>
    <t xml:space="preserve">REHABILITACIÓN DE DRENAJE SANITARIO EN CALLE PUEBLA ENTRE CALLE JAVIER MINA Y BOULEVARD ADOLFO LOPEZ MATEOS BARRIO AGUA AZUL EN LAS VARAS </t>
  </si>
  <si>
    <t>REHABILITACIÓN DE DRENAJE SANITARIO EN CALLE MICHOACAN ENTRE CALLE ESCOBEDO Y CALLE SEBASTIAN LERDO DE TEJADA BARRIO TEPEYAC EN LA LOCALIDAD DE LAS VARAS</t>
  </si>
  <si>
    <t>ZACUALPAN</t>
  </si>
  <si>
    <t>158                       90                      1026</t>
  </si>
  <si>
    <t>126         74           864</t>
  </si>
  <si>
    <t>73                   31          423</t>
  </si>
  <si>
    <t>CONSTRUCCIÓN DE EMPEDRADO AHOGADO EN CEMENTO EN CALLE HIGUERAS ENTRE BOULEVARD OCEANO PACÍFICO Y CALLE AMAPA EN LA LOCALIDAD DE PARAISO ESCONDIDO</t>
  </si>
  <si>
    <t>2022/M04-FISM-006-PR</t>
  </si>
  <si>
    <t>M2           PERSONAS      JORNAL</t>
  </si>
  <si>
    <t>1340                    144          3064</t>
  </si>
  <si>
    <t>APO. AGUA POTABLE</t>
  </si>
  <si>
    <t>CONSTRUCCIÓN DE LINEA DE CONDUCCIÓN DE AGUA POTABLE DE POZO FRACCIONAMIENTO GUAYABITOS EN PROLONGACIÓN ANTONIO PINZÓN EN LA LOCALIDAD DE RINCÓN DE GUAYABITOS</t>
  </si>
  <si>
    <t>RINCÓN DE GUAYABITOS</t>
  </si>
  <si>
    <t>2022/M04-FISM-009-PR</t>
  </si>
  <si>
    <t>648               2777                         1842</t>
  </si>
  <si>
    <t>AMPLIACIÓN DE RED ELECTRICA HACIA EL POZO DE AGUA POTABLE FRACCIONAMIENTO GUAYABITOS POR PROLONGACIÓN ANTONIO PINZÓN HASTA CAMINO A LAS PARCELAS DEL PUEBLO EN RINCON DE GUAYABITOS</t>
  </si>
  <si>
    <t>2022/M04-FISM-010-PR</t>
  </si>
  <si>
    <t>ELE. ELECTRIFICACIÓN</t>
  </si>
  <si>
    <t>320               2777                         1664</t>
  </si>
  <si>
    <t>AP-M04-ABR-FISM-007/2022</t>
  </si>
  <si>
    <t>CONSTRUCCIÓN DE EMPEDRADO COMÚN CON HUELLAS DE CONCRETO EN CALLE COLIMA ENTRE CALLE AMADO NERVO Y BOULEVARD ADOLFO LÓPEZ MATEOS COLONIA SAN JOSÉ EN LAS VARAS</t>
  </si>
  <si>
    <t>2022/M04-FISM-011-CP</t>
  </si>
  <si>
    <t>2259               99                         2899</t>
  </si>
  <si>
    <t>REHABILITACIÓN DE RED DE AGUA ENTUBADA EN CALLE COLIMA ENTRE CALLE AMADO NERVO Y BOULEVARD ADOLFO LÓPEZ MATEOS COLONIA SAN JOSÉ EN LAS VARAS</t>
  </si>
  <si>
    <t>2022/M04-FISM-011a-CP</t>
  </si>
  <si>
    <t>210               99                         346</t>
  </si>
  <si>
    <t xml:space="preserve">AP-M04-ABR-FISM-001/2022 </t>
  </si>
  <si>
    <t xml:space="preserve">AP-M04-ABR-FISM-002/2022 </t>
  </si>
  <si>
    <t xml:space="preserve">AP-M04-ABR-FISM-003/2022 </t>
  </si>
  <si>
    <t xml:space="preserve">AP-M04-ABR-FISM-004/2022 </t>
  </si>
  <si>
    <t xml:space="preserve">AP-M04-ABR-FISM-006/2022 </t>
  </si>
  <si>
    <t xml:space="preserve">AP-M04-ABR-FISM-005/2022 </t>
  </si>
  <si>
    <t xml:space="preserve">AP-M04-ABR-FISM-007/2022 </t>
  </si>
  <si>
    <t>HOJA 2 DE 4</t>
  </si>
  <si>
    <t>HOJA 1 DE 4</t>
  </si>
  <si>
    <t>}</t>
  </si>
  <si>
    <t>HOJA 3 DE 4</t>
  </si>
  <si>
    <t>HOJA 4 DE 4</t>
  </si>
  <si>
    <t>Subtotal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</si>
</sst>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0"/>
      <name val="Calibri"/>
      <family val="2"/>
      <scheme val="minor"/>
    </font>
    <font>
      <b/>
      <sz val="6"/>
      <name val="Arial"/>
      <family val="2"/>
    </font>
    <font>
      <b/>
      <sz val="5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4" fontId="2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2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/>
    <xf numFmtId="0" fontId="5" fillId="0" borderId="6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0" xfId="0" applyNumberFormat="1" applyFont="1" applyFill="1"/>
    <xf numFmtId="3" fontId="2" fillId="0" borderId="5" xfId="0" applyNumberFormat="1" applyFont="1" applyFill="1" applyBorder="1"/>
    <xf numFmtId="4" fontId="3" fillId="2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justify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4" fontId="2" fillId="0" borderId="6" xfId="0" applyNumberFormat="1" applyFont="1" applyFill="1" applyBorder="1"/>
    <xf numFmtId="0" fontId="4" fillId="0" borderId="0" xfId="0" applyFont="1" applyFill="1"/>
    <xf numFmtId="4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165" fontId="8" fillId="0" borderId="0" xfId="1" applyNumberFormat="1" applyFont="1" applyFill="1" applyAlignment="1"/>
    <xf numFmtId="4" fontId="9" fillId="2" borderId="0" xfId="0" applyNumberFormat="1" applyFont="1" applyFill="1" applyBorder="1"/>
    <xf numFmtId="43" fontId="10" fillId="2" borderId="0" xfId="1" applyFont="1" applyFill="1" applyBorder="1"/>
    <xf numFmtId="0" fontId="2" fillId="0" borderId="0" xfId="0" applyFont="1" applyFill="1" applyAlignment="1">
      <alignment vertical="justify"/>
    </xf>
    <xf numFmtId="1" fontId="3" fillId="0" borderId="1" xfId="0" applyNumberFormat="1" applyFont="1" applyFill="1" applyBorder="1" applyAlignment="1">
      <alignment vertical="justify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3" fillId="0" borderId="0" xfId="0" applyNumberFormat="1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4" fontId="2" fillId="0" borderId="11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justify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605" name="Picture 2" descr="congreso peque">
          <a:extLst>
            <a:ext uri="{FF2B5EF4-FFF2-40B4-BE49-F238E27FC236}">
              <a16:creationId xmlns:a16="http://schemas.microsoft.com/office/drawing/2014/main" id="{51BB953D-FA31-4F17-89F8-90239AF3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606" name="Picture 3" descr="congreso peque">
          <a:extLst>
            <a:ext uri="{FF2B5EF4-FFF2-40B4-BE49-F238E27FC236}">
              <a16:creationId xmlns:a16="http://schemas.microsoft.com/office/drawing/2014/main" id="{AE622131-EB46-4759-8C42-47172C9B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609600</xdr:colOff>
      <xdr:row>0</xdr:row>
      <xdr:rowOff>0</xdr:rowOff>
    </xdr:from>
    <xdr:to>
      <xdr:col>29</xdr:col>
      <xdr:colOff>838200</xdr:colOff>
      <xdr:row>0</xdr:row>
      <xdr:rowOff>0</xdr:rowOff>
    </xdr:to>
    <xdr:pic>
      <xdr:nvPicPr>
        <xdr:cNvPr id="34607" name="Picture 5" descr="CONGRESO ">
          <a:extLst>
            <a:ext uri="{FF2B5EF4-FFF2-40B4-BE49-F238E27FC236}">
              <a16:creationId xmlns:a16="http://schemas.microsoft.com/office/drawing/2014/main" id="{323FC075-3F09-4572-B4D8-E36316DB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608" name="Picture 6" descr="congreso peque">
          <a:extLst>
            <a:ext uri="{FF2B5EF4-FFF2-40B4-BE49-F238E27FC236}">
              <a16:creationId xmlns:a16="http://schemas.microsoft.com/office/drawing/2014/main" id="{038CFF82-117B-4AB7-A9FC-D407C535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609" name="Picture 7" descr="congreso peque">
          <a:extLst>
            <a:ext uri="{FF2B5EF4-FFF2-40B4-BE49-F238E27FC236}">
              <a16:creationId xmlns:a16="http://schemas.microsoft.com/office/drawing/2014/main" id="{61E28564-0F2C-462C-AC62-5EC84E1C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1143000</xdr:colOff>
      <xdr:row>0</xdr:row>
      <xdr:rowOff>0</xdr:rowOff>
    </xdr:from>
    <xdr:to>
      <xdr:col>29</xdr:col>
      <xdr:colOff>1038225</xdr:colOff>
      <xdr:row>0</xdr:row>
      <xdr:rowOff>0</xdr:rowOff>
    </xdr:to>
    <xdr:pic>
      <xdr:nvPicPr>
        <xdr:cNvPr id="34610" name="Picture 8" descr="CONGRESO ">
          <a:extLst>
            <a:ext uri="{FF2B5EF4-FFF2-40B4-BE49-F238E27FC236}">
              <a16:creationId xmlns:a16="http://schemas.microsoft.com/office/drawing/2014/main" id="{C177C302-C1A6-4673-8DFD-477B94A4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3"/>
  <sheetViews>
    <sheetView showGridLines="0" tabSelected="1" view="pageBreakPreview" zoomScaleNormal="100" zoomScaleSheetLayoutView="100" workbookViewId="0">
      <selection activeCell="F18" sqref="F18"/>
    </sheetView>
  </sheetViews>
  <sheetFormatPr baseColWidth="10" defaultRowHeight="11.25" x14ac:dyDescent="0.2"/>
  <cols>
    <col min="1" max="1" width="2.28515625" style="3" customWidth="1"/>
    <col min="2" max="2" width="18" style="3" customWidth="1"/>
    <col min="3" max="3" width="4.42578125" style="3" customWidth="1"/>
    <col min="4" max="4" width="33.5703125" style="3" customWidth="1"/>
    <col min="5" max="5" width="14.42578125" style="3" customWidth="1"/>
    <col min="6" max="6" width="21.42578125" style="3" customWidth="1"/>
    <col min="7" max="7" width="5.140625" style="3" customWidth="1"/>
    <col min="8" max="8" width="8.7109375" style="9" customWidth="1"/>
    <col min="9" max="9" width="7.5703125" style="9" customWidth="1"/>
    <col min="10" max="10" width="7.42578125" style="10" customWidth="1"/>
    <col min="11" max="11" width="9.5703125" style="10" customWidth="1"/>
    <col min="12" max="12" width="5.7109375" style="10" customWidth="1"/>
    <col min="13" max="13" width="8.7109375" style="10" customWidth="1"/>
    <col min="14" max="14" width="9.5703125" style="10" customWidth="1"/>
    <col min="15" max="15" width="7.42578125" style="10" customWidth="1"/>
    <col min="16" max="16" width="9.5703125" style="10" customWidth="1"/>
    <col min="17" max="17" width="6.42578125" style="10" customWidth="1"/>
    <col min="18" max="18" width="8.5703125" style="10" customWidth="1"/>
    <col min="19" max="19" width="9.7109375" style="10" customWidth="1"/>
    <col min="20" max="20" width="7.85546875" style="10" customWidth="1"/>
    <col min="21" max="21" width="9.7109375" style="10" customWidth="1"/>
    <col min="22" max="22" width="6" style="10" customWidth="1"/>
    <col min="23" max="23" width="8.85546875" style="10" customWidth="1"/>
    <col min="24" max="24" width="9.7109375" style="10" customWidth="1"/>
    <col min="25" max="25" width="7" style="10" customWidth="1"/>
    <col min="26" max="26" width="6.85546875" style="10" customWidth="1"/>
    <col min="27" max="27" width="9.5703125" style="3" customWidth="1"/>
    <col min="28" max="29" width="6.5703125" style="3" customWidth="1"/>
    <col min="30" max="30" width="8.5703125" style="3" customWidth="1"/>
    <col min="31" max="16384" width="11.42578125" style="3"/>
  </cols>
  <sheetData>
    <row r="1" spans="2:30" s="88" customFormat="1" ht="12.2" customHeight="1" x14ac:dyDescent="0.2">
      <c r="B1" s="118" t="s">
        <v>41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2:30" s="88" customFormat="1" ht="12" x14ac:dyDescent="0.2">
      <c r="B2" s="119" t="s">
        <v>43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</row>
    <row r="3" spans="2:30" s="88" customFormat="1" ht="12" x14ac:dyDescent="0.2">
      <c r="B3" s="119" t="s">
        <v>47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2:30" s="88" customFormat="1" ht="12" x14ac:dyDescent="0.2">
      <c r="B4" s="119" t="s">
        <v>46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</row>
    <row r="5" spans="2:30" s="88" customFormat="1" ht="12" x14ac:dyDescent="0.2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2:30" s="88" customFormat="1" ht="12" x14ac:dyDescent="0.2">
      <c r="B6" s="119" t="s">
        <v>63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2:30" s="1" customFormat="1" x14ac:dyDescent="0.2">
      <c r="B7" s="104" t="s">
        <v>65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spans="2:30" s="1" customFormat="1" ht="4.5" customHeight="1" x14ac:dyDescent="0.2">
      <c r="H8" s="66"/>
      <c r="I8" s="6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30" s="70" customFormat="1" x14ac:dyDescent="0.2">
      <c r="H9" s="73"/>
      <c r="I9" s="73"/>
      <c r="J9" s="74" t="s">
        <v>50</v>
      </c>
      <c r="K9" s="87"/>
      <c r="L9" s="75"/>
      <c r="M9" s="75"/>
      <c r="N9" s="75"/>
      <c r="O9" s="75"/>
      <c r="P9" s="74" t="s">
        <v>45</v>
      </c>
      <c r="Q9" s="89" t="s">
        <v>53</v>
      </c>
      <c r="R9" s="75"/>
      <c r="S9" s="75"/>
      <c r="T9" s="75"/>
      <c r="U9" s="75"/>
      <c r="V9" s="75"/>
      <c r="W9" s="74" t="s">
        <v>44</v>
      </c>
      <c r="X9" s="89"/>
      <c r="Y9" s="75"/>
      <c r="Z9" s="75"/>
    </row>
    <row r="10" spans="2:30" s="70" customFormat="1" x14ac:dyDescent="0.2">
      <c r="C10" s="71" t="s">
        <v>42</v>
      </c>
      <c r="D10" s="72" t="s">
        <v>66</v>
      </c>
      <c r="E10" s="72"/>
      <c r="F10" s="72"/>
      <c r="H10" s="73"/>
      <c r="I10" s="73"/>
      <c r="J10" s="74"/>
      <c r="K10" s="6"/>
      <c r="L10" s="75"/>
      <c r="M10" s="75"/>
      <c r="N10" s="75"/>
      <c r="O10" s="75"/>
      <c r="P10" s="74"/>
      <c r="Q10" s="6"/>
      <c r="R10" s="75"/>
      <c r="S10" s="75"/>
      <c r="T10" s="75"/>
      <c r="U10" s="75"/>
      <c r="V10" s="75"/>
      <c r="W10" s="74"/>
      <c r="X10" s="6"/>
      <c r="Y10" s="75"/>
      <c r="Z10" s="75"/>
      <c r="AC10" s="104" t="s">
        <v>114</v>
      </c>
      <c r="AD10" s="104"/>
    </row>
    <row r="11" spans="2:30" s="1" customFormat="1" ht="5.25" customHeight="1" x14ac:dyDescent="0.2">
      <c r="B11" s="70"/>
      <c r="C11" s="71"/>
      <c r="H11" s="66"/>
      <c r="I11" s="6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C11" s="1" t="s">
        <v>115</v>
      </c>
    </row>
    <row r="12" spans="2:30" s="2" customFormat="1" ht="12.75" customHeight="1" x14ac:dyDescent="0.2">
      <c r="B12" s="76" t="s">
        <v>1</v>
      </c>
      <c r="C12" s="98" t="s">
        <v>4</v>
      </c>
      <c r="D12" s="76"/>
      <c r="E12" s="76"/>
      <c r="F12" s="76"/>
      <c r="G12" s="76"/>
      <c r="H12" s="114" t="s">
        <v>11</v>
      </c>
      <c r="I12" s="115"/>
      <c r="J12" s="107" t="s">
        <v>36</v>
      </c>
      <c r="K12" s="116"/>
      <c r="L12" s="116"/>
      <c r="M12" s="116"/>
      <c r="N12" s="108"/>
      <c r="O12" s="107" t="s">
        <v>55</v>
      </c>
      <c r="P12" s="116"/>
      <c r="Q12" s="116"/>
      <c r="R12" s="116"/>
      <c r="S12" s="108"/>
      <c r="T12" s="107" t="s">
        <v>37</v>
      </c>
      <c r="U12" s="116"/>
      <c r="V12" s="116"/>
      <c r="W12" s="116"/>
      <c r="X12" s="108"/>
      <c r="Y12" s="77" t="s">
        <v>25</v>
      </c>
      <c r="Z12" s="77" t="s">
        <v>25</v>
      </c>
      <c r="AA12" s="114" t="s">
        <v>17</v>
      </c>
      <c r="AB12" s="117"/>
      <c r="AC12" s="115"/>
      <c r="AD12" s="120" t="s">
        <v>23</v>
      </c>
    </row>
    <row r="13" spans="2:30" s="2" customFormat="1" x14ac:dyDescent="0.2">
      <c r="B13" s="7" t="s">
        <v>2</v>
      </c>
      <c r="C13" s="99" t="s">
        <v>5</v>
      </c>
      <c r="D13" s="7" t="s">
        <v>6</v>
      </c>
      <c r="E13" s="7" t="s">
        <v>7</v>
      </c>
      <c r="F13" s="7" t="s">
        <v>8</v>
      </c>
      <c r="G13" s="7" t="s">
        <v>10</v>
      </c>
      <c r="H13" s="79" t="s">
        <v>12</v>
      </c>
      <c r="I13" s="79" t="s">
        <v>24</v>
      </c>
      <c r="J13" s="107" t="s">
        <v>32</v>
      </c>
      <c r="K13" s="108"/>
      <c r="L13" s="8"/>
      <c r="M13" s="8" t="s">
        <v>15</v>
      </c>
      <c r="N13" s="8"/>
      <c r="O13" s="107" t="s">
        <v>32</v>
      </c>
      <c r="P13" s="108"/>
      <c r="Q13" s="8"/>
      <c r="R13" s="8" t="s">
        <v>15</v>
      </c>
      <c r="S13" s="8" t="s">
        <v>13</v>
      </c>
      <c r="T13" s="107" t="s">
        <v>32</v>
      </c>
      <c r="U13" s="108"/>
      <c r="V13" s="8"/>
      <c r="W13" s="8" t="s">
        <v>15</v>
      </c>
      <c r="X13" s="8" t="s">
        <v>13</v>
      </c>
      <c r="Y13" s="8" t="s">
        <v>26</v>
      </c>
      <c r="Z13" s="8" t="s">
        <v>26</v>
      </c>
      <c r="AA13" s="7" t="s">
        <v>18</v>
      </c>
      <c r="AB13" s="7" t="s">
        <v>20</v>
      </c>
      <c r="AC13" s="100" t="s">
        <v>22</v>
      </c>
      <c r="AD13" s="121"/>
    </row>
    <row r="14" spans="2:30" s="2" customFormat="1" x14ac:dyDescent="0.2">
      <c r="B14" s="7" t="s">
        <v>3</v>
      </c>
      <c r="C14" s="7"/>
      <c r="D14" s="7"/>
      <c r="E14" s="7"/>
      <c r="F14" s="7" t="s">
        <v>30</v>
      </c>
      <c r="G14" s="7" t="s">
        <v>9</v>
      </c>
      <c r="H14" s="79"/>
      <c r="I14" s="79"/>
      <c r="J14" s="8" t="s">
        <v>14</v>
      </c>
      <c r="K14" s="8" t="s">
        <v>31</v>
      </c>
      <c r="L14" s="8" t="s">
        <v>38</v>
      </c>
      <c r="M14" s="8" t="s">
        <v>33</v>
      </c>
      <c r="N14" s="8" t="s">
        <v>13</v>
      </c>
      <c r="O14" s="8" t="s">
        <v>14</v>
      </c>
      <c r="P14" s="8" t="s">
        <v>31</v>
      </c>
      <c r="Q14" s="8" t="s">
        <v>38</v>
      </c>
      <c r="R14" s="8" t="s">
        <v>33</v>
      </c>
      <c r="S14" s="8"/>
      <c r="T14" s="8" t="s">
        <v>14</v>
      </c>
      <c r="U14" s="8" t="s">
        <v>31</v>
      </c>
      <c r="V14" s="8" t="s">
        <v>38</v>
      </c>
      <c r="W14" s="8" t="s">
        <v>33</v>
      </c>
      <c r="X14" s="8"/>
      <c r="Y14" s="8" t="s">
        <v>39</v>
      </c>
      <c r="Z14" s="8" t="s">
        <v>16</v>
      </c>
      <c r="AA14" s="7" t="s">
        <v>19</v>
      </c>
      <c r="AB14" s="7" t="s">
        <v>21</v>
      </c>
      <c r="AC14" s="100" t="s">
        <v>70</v>
      </c>
      <c r="AD14" s="121"/>
    </row>
    <row r="15" spans="2:30" s="2" customFormat="1" x14ac:dyDescent="0.2">
      <c r="B15" s="80"/>
      <c r="C15" s="80"/>
      <c r="D15" s="80"/>
      <c r="E15" s="80"/>
      <c r="F15" s="80" t="s">
        <v>40</v>
      </c>
      <c r="G15" s="80"/>
      <c r="H15" s="81"/>
      <c r="I15" s="81"/>
      <c r="J15" s="82"/>
      <c r="K15" s="82"/>
      <c r="L15" s="82"/>
      <c r="M15" s="82" t="s">
        <v>34</v>
      </c>
      <c r="N15" s="82"/>
      <c r="O15" s="82"/>
      <c r="P15" s="82"/>
      <c r="Q15" s="82"/>
      <c r="R15" s="82" t="s">
        <v>34</v>
      </c>
      <c r="S15" s="82"/>
      <c r="T15" s="82"/>
      <c r="U15" s="82"/>
      <c r="V15" s="82"/>
      <c r="W15" s="82" t="s">
        <v>34</v>
      </c>
      <c r="X15" s="82"/>
      <c r="Y15" s="82"/>
      <c r="Z15" s="82"/>
      <c r="AA15" s="80"/>
      <c r="AB15" s="80"/>
      <c r="AC15" s="80"/>
      <c r="AD15" s="122"/>
    </row>
    <row r="16" spans="2:30" s="40" customFormat="1" ht="5.25" customHeight="1" x14ac:dyDescent="0.2">
      <c r="B16" s="49"/>
      <c r="C16" s="50"/>
      <c r="D16" s="90"/>
      <c r="E16" s="42"/>
      <c r="F16" s="51"/>
      <c r="G16" s="52"/>
      <c r="H16" s="53"/>
      <c r="I16" s="53"/>
      <c r="J16" s="48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4"/>
      <c r="Z16" s="54"/>
      <c r="AA16" s="44"/>
      <c r="AB16" s="45"/>
      <c r="AC16" s="45"/>
      <c r="AD16" s="55"/>
    </row>
    <row r="17" spans="2:30" s="40" customFormat="1" x14ac:dyDescent="0.2">
      <c r="B17" s="47"/>
      <c r="C17" s="50"/>
      <c r="D17" s="46" t="s">
        <v>66</v>
      </c>
      <c r="E17" s="47"/>
      <c r="F17" s="52"/>
      <c r="G17" s="52"/>
      <c r="H17" s="53"/>
      <c r="I17" s="5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4"/>
      <c r="Z17" s="54"/>
      <c r="AA17" s="44"/>
      <c r="AB17" s="45"/>
      <c r="AC17" s="47"/>
      <c r="AD17" s="56"/>
    </row>
    <row r="18" spans="2:30" s="40" customFormat="1" ht="60" customHeight="1" x14ac:dyDescent="0.2">
      <c r="B18" s="49" t="s">
        <v>67</v>
      </c>
      <c r="C18" s="50"/>
      <c r="D18" s="41" t="s">
        <v>68</v>
      </c>
      <c r="E18" s="103" t="s">
        <v>69</v>
      </c>
      <c r="F18" s="51" t="s">
        <v>106</v>
      </c>
      <c r="G18" s="52" t="s">
        <v>51</v>
      </c>
      <c r="H18" s="53">
        <v>44690</v>
      </c>
      <c r="I18" s="53">
        <v>44749</v>
      </c>
      <c r="J18" s="48">
        <v>0</v>
      </c>
      <c r="K18" s="43">
        <v>1168661.04</v>
      </c>
      <c r="L18" s="43">
        <v>0</v>
      </c>
      <c r="M18" s="43">
        <v>0</v>
      </c>
      <c r="N18" s="43">
        <f>K18+L18</f>
        <v>1168661.04</v>
      </c>
      <c r="O18" s="43">
        <v>0</v>
      </c>
      <c r="P18" s="43">
        <v>0</v>
      </c>
      <c r="Q18" s="43">
        <v>0</v>
      </c>
      <c r="R18" s="43">
        <v>0</v>
      </c>
      <c r="S18" s="43">
        <f>SUM(P18:R18)</f>
        <v>0</v>
      </c>
      <c r="T18" s="43">
        <v>0</v>
      </c>
      <c r="U18" s="43">
        <f>K18-P18</f>
        <v>1168661.04</v>
      </c>
      <c r="V18" s="43">
        <v>0</v>
      </c>
      <c r="W18" s="43">
        <v>0</v>
      </c>
      <c r="X18" s="43">
        <f>SUM(U18:W18)</f>
        <v>1168661.04</v>
      </c>
      <c r="Y18" s="54">
        <f>(P18/K18)*100</f>
        <v>0</v>
      </c>
      <c r="Z18" s="54">
        <v>0</v>
      </c>
      <c r="AA18" s="44" t="s">
        <v>71</v>
      </c>
      <c r="AB18" s="45" t="s">
        <v>72</v>
      </c>
      <c r="AC18" s="45"/>
      <c r="AD18" s="55"/>
    </row>
    <row r="19" spans="2:30" s="40" customFormat="1" x14ac:dyDescent="0.2">
      <c r="B19" s="49"/>
      <c r="C19" s="50"/>
      <c r="D19" s="41"/>
      <c r="E19" s="42"/>
      <c r="F19" s="51"/>
      <c r="G19" s="52"/>
      <c r="H19" s="53"/>
      <c r="I19" s="53"/>
      <c r="J19" s="48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4"/>
      <c r="Z19" s="54"/>
      <c r="AA19" s="44"/>
      <c r="AB19" s="45"/>
      <c r="AC19" s="45"/>
      <c r="AD19" s="55"/>
    </row>
    <row r="20" spans="2:30" s="40" customFormat="1" ht="56.25" x14ac:dyDescent="0.2">
      <c r="B20" s="49" t="s">
        <v>74</v>
      </c>
      <c r="C20" s="50"/>
      <c r="D20" s="41" t="s">
        <v>73</v>
      </c>
      <c r="E20" s="42" t="s">
        <v>82</v>
      </c>
      <c r="F20" s="51" t="s">
        <v>107</v>
      </c>
      <c r="G20" s="52" t="s">
        <v>51</v>
      </c>
      <c r="H20" s="53">
        <v>44690</v>
      </c>
      <c r="I20" s="53">
        <v>44749</v>
      </c>
      <c r="J20" s="48">
        <v>0</v>
      </c>
      <c r="K20" s="43">
        <v>1397753.25</v>
      </c>
      <c r="L20" s="43">
        <v>0</v>
      </c>
      <c r="M20" s="43">
        <v>0</v>
      </c>
      <c r="N20" s="43">
        <f>K20+L20</f>
        <v>1397753.25</v>
      </c>
      <c r="O20" s="43">
        <v>0</v>
      </c>
      <c r="P20" s="43">
        <v>0</v>
      </c>
      <c r="Q20" s="43">
        <v>0</v>
      </c>
      <c r="R20" s="43">
        <v>0</v>
      </c>
      <c r="S20" s="43">
        <f>SUM(P20:R20)</f>
        <v>0</v>
      </c>
      <c r="T20" s="43">
        <v>0</v>
      </c>
      <c r="U20" s="43">
        <f>K20-P20</f>
        <v>1397753.25</v>
      </c>
      <c r="V20" s="43">
        <v>0</v>
      </c>
      <c r="W20" s="43">
        <v>0</v>
      </c>
      <c r="X20" s="43">
        <f>SUM(U20:W20)</f>
        <v>1397753.25</v>
      </c>
      <c r="Y20" s="54">
        <f>(P20/K20)*100</f>
        <v>0</v>
      </c>
      <c r="Z20" s="54">
        <v>0</v>
      </c>
      <c r="AA20" s="44" t="s">
        <v>71</v>
      </c>
      <c r="AB20" s="45" t="s">
        <v>75</v>
      </c>
      <c r="AC20" s="45"/>
      <c r="AD20" s="55"/>
    </row>
    <row r="21" spans="2:30" s="40" customFormat="1" x14ac:dyDescent="0.2">
      <c r="B21" s="49"/>
      <c r="C21" s="50"/>
      <c r="D21" s="41"/>
      <c r="E21" s="42"/>
      <c r="F21" s="51"/>
      <c r="G21" s="52"/>
      <c r="H21" s="53"/>
      <c r="I21" s="53"/>
      <c r="J21" s="48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4"/>
      <c r="Z21" s="54"/>
      <c r="AA21" s="44"/>
      <c r="AB21" s="45"/>
      <c r="AC21" s="45"/>
      <c r="AD21" s="55"/>
    </row>
    <row r="22" spans="2:30" s="40" customFormat="1" ht="45" x14ac:dyDescent="0.2">
      <c r="B22" s="49" t="s">
        <v>76</v>
      </c>
      <c r="C22" s="50"/>
      <c r="D22" s="41" t="s">
        <v>79</v>
      </c>
      <c r="E22" s="42" t="s">
        <v>57</v>
      </c>
      <c r="F22" s="51" t="s">
        <v>108</v>
      </c>
      <c r="G22" s="52" t="s">
        <v>51</v>
      </c>
      <c r="H22" s="53">
        <v>44690</v>
      </c>
      <c r="I22" s="53">
        <v>44749</v>
      </c>
      <c r="J22" s="48">
        <v>0</v>
      </c>
      <c r="K22" s="43">
        <v>737611.77</v>
      </c>
      <c r="L22" s="43">
        <v>0</v>
      </c>
      <c r="M22" s="43"/>
      <c r="N22" s="43">
        <f>K22+L22</f>
        <v>737611.77</v>
      </c>
      <c r="O22" s="43">
        <v>0</v>
      </c>
      <c r="P22" s="43">
        <v>0</v>
      </c>
      <c r="Q22" s="43">
        <v>0</v>
      </c>
      <c r="R22" s="43">
        <v>0</v>
      </c>
      <c r="S22" s="43">
        <f>SUM(P22:R22)</f>
        <v>0</v>
      </c>
      <c r="T22" s="43"/>
      <c r="U22" s="43">
        <f>K22-P22</f>
        <v>737611.77</v>
      </c>
      <c r="V22" s="43"/>
      <c r="W22" s="43"/>
      <c r="X22" s="43">
        <f>SUM(U22:W22)</f>
        <v>737611.77</v>
      </c>
      <c r="Y22" s="54">
        <f>(P22/K22)*100</f>
        <v>0</v>
      </c>
      <c r="Z22" s="54">
        <v>0</v>
      </c>
      <c r="AA22" s="44" t="s">
        <v>71</v>
      </c>
      <c r="AB22" s="45" t="s">
        <v>83</v>
      </c>
      <c r="AC22" s="45"/>
      <c r="AD22" s="55"/>
    </row>
    <row r="23" spans="2:30" s="40" customFormat="1" ht="12" x14ac:dyDescent="0.2">
      <c r="B23" s="49"/>
      <c r="C23" s="50"/>
      <c r="D23" s="41"/>
      <c r="E23" s="42"/>
      <c r="F23" s="51"/>
      <c r="G23" s="52"/>
      <c r="H23" s="53"/>
      <c r="I23" s="53"/>
      <c r="J23" s="48"/>
      <c r="K23" s="101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4"/>
      <c r="Z23" s="54"/>
      <c r="AA23" s="44"/>
      <c r="AB23" s="45"/>
      <c r="AC23" s="45"/>
      <c r="AD23" s="55"/>
    </row>
    <row r="24" spans="2:30" s="40" customFormat="1" ht="45" x14ac:dyDescent="0.2">
      <c r="B24" s="49" t="s">
        <v>77</v>
      </c>
      <c r="C24" s="50"/>
      <c r="D24" s="41" t="s">
        <v>80</v>
      </c>
      <c r="E24" s="42" t="s">
        <v>57</v>
      </c>
      <c r="F24" s="51" t="s">
        <v>108</v>
      </c>
      <c r="G24" s="52" t="s">
        <v>51</v>
      </c>
      <c r="H24" s="53">
        <v>44690</v>
      </c>
      <c r="I24" s="53">
        <v>44749</v>
      </c>
      <c r="J24" s="48">
        <v>0</v>
      </c>
      <c r="K24" s="43">
        <v>620977.9</v>
      </c>
      <c r="L24" s="43">
        <v>0</v>
      </c>
      <c r="M24" s="43"/>
      <c r="N24" s="43">
        <f>K24+L24</f>
        <v>620977.9</v>
      </c>
      <c r="O24" s="43">
        <v>0</v>
      </c>
      <c r="P24" s="43">
        <v>0</v>
      </c>
      <c r="Q24" s="43">
        <v>0</v>
      </c>
      <c r="R24" s="43">
        <v>0</v>
      </c>
      <c r="S24" s="43">
        <f>SUM(P24:R24)</f>
        <v>0</v>
      </c>
      <c r="T24" s="43"/>
      <c r="U24" s="43">
        <f>K24-P24</f>
        <v>620977.9</v>
      </c>
      <c r="V24" s="43"/>
      <c r="W24" s="43"/>
      <c r="X24" s="43">
        <f>SUM(U24:W24)</f>
        <v>620977.9</v>
      </c>
      <c r="Y24" s="54">
        <f>(P24/K24)*100</f>
        <v>0</v>
      </c>
      <c r="Z24" s="54">
        <v>0</v>
      </c>
      <c r="AA24" s="44" t="s">
        <v>71</v>
      </c>
      <c r="AB24" s="45" t="s">
        <v>84</v>
      </c>
      <c r="AC24" s="45"/>
      <c r="AD24" s="55"/>
    </row>
    <row r="25" spans="2:30" s="40" customFormat="1" x14ac:dyDescent="0.2">
      <c r="B25" s="49"/>
      <c r="C25" s="50"/>
      <c r="D25" s="41"/>
      <c r="E25" s="42"/>
      <c r="F25" s="51"/>
      <c r="G25" s="52"/>
      <c r="H25" s="53"/>
      <c r="I25" s="53"/>
      <c r="J25" s="48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4"/>
      <c r="Z25" s="54"/>
      <c r="AA25" s="44"/>
      <c r="AB25" s="45"/>
      <c r="AC25" s="45"/>
      <c r="AD25" s="55"/>
    </row>
    <row r="26" spans="2:30" s="40" customFormat="1" ht="56.25" x14ac:dyDescent="0.2">
      <c r="B26" s="49" t="s">
        <v>78</v>
      </c>
      <c r="C26" s="50"/>
      <c r="D26" s="41" t="s">
        <v>81</v>
      </c>
      <c r="E26" s="42" t="s">
        <v>57</v>
      </c>
      <c r="F26" s="51" t="s">
        <v>108</v>
      </c>
      <c r="G26" s="52" t="s">
        <v>51</v>
      </c>
      <c r="H26" s="53">
        <v>44690</v>
      </c>
      <c r="I26" s="53">
        <v>44749</v>
      </c>
      <c r="J26" s="48">
        <v>0</v>
      </c>
      <c r="K26" s="43">
        <v>304043.74</v>
      </c>
      <c r="L26" s="43">
        <v>0</v>
      </c>
      <c r="M26" s="43"/>
      <c r="N26" s="43">
        <f>K26+L26</f>
        <v>304043.74</v>
      </c>
      <c r="O26" s="43">
        <v>0</v>
      </c>
      <c r="P26" s="43">
        <v>0</v>
      </c>
      <c r="Q26" s="43">
        <v>0</v>
      </c>
      <c r="R26" s="43">
        <v>0</v>
      </c>
      <c r="S26" s="43">
        <f>SUM(P26:R26)</f>
        <v>0</v>
      </c>
      <c r="T26" s="43"/>
      <c r="U26" s="43">
        <f>K26-P26</f>
        <v>304043.74</v>
      </c>
      <c r="V26" s="43"/>
      <c r="W26" s="43"/>
      <c r="X26" s="43">
        <f>SUM(U26:W26)</f>
        <v>304043.74</v>
      </c>
      <c r="Y26" s="54">
        <f>(P26/K26)*100</f>
        <v>0</v>
      </c>
      <c r="Z26" s="54">
        <v>0</v>
      </c>
      <c r="AA26" s="44" t="s">
        <v>71</v>
      </c>
      <c r="AB26" s="45" t="s">
        <v>85</v>
      </c>
      <c r="AC26" s="45"/>
      <c r="AD26" s="55"/>
    </row>
    <row r="27" spans="2:30" s="40" customFormat="1" x14ac:dyDescent="0.2">
      <c r="B27" s="49"/>
      <c r="C27" s="50"/>
      <c r="D27" s="41"/>
      <c r="E27" s="42"/>
      <c r="F27" s="51"/>
      <c r="G27" s="52"/>
      <c r="H27" s="53"/>
      <c r="I27" s="53"/>
      <c r="J27" s="4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4"/>
      <c r="Z27" s="54"/>
      <c r="AA27" s="44"/>
      <c r="AB27" s="45"/>
      <c r="AC27" s="45"/>
      <c r="AD27" s="55"/>
    </row>
    <row r="28" spans="2:30" s="40" customFormat="1" x14ac:dyDescent="0.2">
      <c r="B28" s="49"/>
      <c r="C28" s="50"/>
      <c r="D28" s="41"/>
      <c r="E28" s="42"/>
      <c r="F28" s="51"/>
      <c r="G28" s="52"/>
      <c r="H28" s="53"/>
      <c r="I28" s="53"/>
      <c r="J28" s="4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54"/>
      <c r="Z28" s="54"/>
      <c r="AA28" s="44"/>
      <c r="AB28" s="45"/>
      <c r="AC28" s="45"/>
      <c r="AD28" s="55"/>
    </row>
    <row r="29" spans="2:30" s="40" customFormat="1" x14ac:dyDescent="0.2">
      <c r="B29" s="49"/>
      <c r="C29" s="50"/>
      <c r="D29" s="41"/>
      <c r="E29" s="42"/>
      <c r="F29" s="51"/>
      <c r="G29" s="52"/>
      <c r="H29" s="53"/>
      <c r="I29" s="53"/>
      <c r="J29" s="4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4"/>
      <c r="Z29" s="54"/>
      <c r="AA29" s="44"/>
      <c r="AB29" s="45"/>
      <c r="AC29" s="45"/>
      <c r="AD29" s="55"/>
    </row>
    <row r="30" spans="2:30" s="40" customFormat="1" x14ac:dyDescent="0.2">
      <c r="B30" s="49"/>
      <c r="C30" s="50"/>
      <c r="D30" s="41"/>
      <c r="E30" s="42"/>
      <c r="F30" s="51"/>
      <c r="G30" s="52"/>
      <c r="H30" s="53"/>
      <c r="I30" s="53"/>
      <c r="J30" s="48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4"/>
      <c r="Z30" s="54"/>
      <c r="AA30" s="44"/>
      <c r="AB30" s="45"/>
      <c r="AC30" s="45"/>
      <c r="AD30" s="55"/>
    </row>
    <row r="31" spans="2:30" s="40" customFormat="1" x14ac:dyDescent="0.2">
      <c r="B31" s="49"/>
      <c r="C31" s="50"/>
      <c r="D31" s="41"/>
      <c r="E31" s="42"/>
      <c r="F31" s="51"/>
      <c r="G31" s="52"/>
      <c r="H31" s="53"/>
      <c r="I31" s="53"/>
      <c r="J31" s="48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4"/>
      <c r="Z31" s="54"/>
      <c r="AA31" s="44"/>
      <c r="AB31" s="45"/>
      <c r="AC31" s="45"/>
      <c r="AD31" s="55"/>
    </row>
    <row r="32" spans="2:30" s="40" customFormat="1" x14ac:dyDescent="0.2">
      <c r="B32" s="49"/>
      <c r="C32" s="50"/>
      <c r="D32" s="41"/>
      <c r="E32" s="42"/>
      <c r="F32" s="51"/>
      <c r="G32" s="52"/>
      <c r="H32" s="53"/>
      <c r="I32" s="53"/>
      <c r="J32" s="48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4"/>
      <c r="Z32" s="54"/>
      <c r="AA32" s="44"/>
      <c r="AB32" s="45"/>
      <c r="AC32" s="45"/>
      <c r="AD32" s="55"/>
    </row>
    <row r="33" spans="2:30" s="40" customFormat="1" ht="45" customHeight="1" x14ac:dyDescent="0.2">
      <c r="B33" s="49"/>
      <c r="C33" s="50"/>
      <c r="D33" s="41"/>
      <c r="E33" s="42"/>
      <c r="F33" s="51"/>
      <c r="G33" s="52"/>
      <c r="H33" s="53"/>
      <c r="I33" s="53"/>
      <c r="J33" s="48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54"/>
      <c r="Z33" s="54"/>
      <c r="AA33" s="44"/>
      <c r="AB33" s="45"/>
      <c r="AC33" s="45"/>
      <c r="AD33" s="55"/>
    </row>
    <row r="34" spans="2:30" s="40" customFormat="1" ht="18.75" customHeight="1" x14ac:dyDescent="0.2">
      <c r="B34" s="83"/>
      <c r="C34" s="57"/>
      <c r="D34" s="58"/>
      <c r="E34" s="84"/>
      <c r="F34" s="85"/>
      <c r="G34" s="59"/>
      <c r="H34" s="60"/>
      <c r="I34" s="60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3"/>
      <c r="Z34" s="63"/>
      <c r="AA34" s="64"/>
      <c r="AB34" s="65"/>
      <c r="AC34" s="65"/>
      <c r="AD34" s="86"/>
    </row>
    <row r="35" spans="2:30" s="1" customFormat="1" x14ac:dyDescent="0.2">
      <c r="H35" s="66"/>
      <c r="I35" s="67" t="s">
        <v>27</v>
      </c>
      <c r="J35" s="36">
        <v>0</v>
      </c>
      <c r="K35" s="36">
        <f>SUM(K16:K34)</f>
        <v>4229047.7</v>
      </c>
      <c r="L35" s="36">
        <v>0</v>
      </c>
      <c r="M35" s="36">
        <v>0</v>
      </c>
      <c r="N35" s="36">
        <f>SUM(N16:N34)</f>
        <v>4229047.7</v>
      </c>
      <c r="O35" s="36">
        <v>0</v>
      </c>
      <c r="P35" s="36">
        <f>SUM(P16:P34)</f>
        <v>0</v>
      </c>
      <c r="Q35" s="36">
        <v>0</v>
      </c>
      <c r="R35" s="36">
        <v>0</v>
      </c>
      <c r="S35" s="36">
        <f>SUM(S16:S34)</f>
        <v>0</v>
      </c>
      <c r="T35" s="36">
        <v>0</v>
      </c>
      <c r="U35" s="36">
        <f>SUM(U16:U34)</f>
        <v>4229047.7</v>
      </c>
      <c r="V35" s="36">
        <v>0</v>
      </c>
      <c r="W35" s="36">
        <v>0</v>
      </c>
      <c r="X35" s="36">
        <f>SUM(X16:X34)</f>
        <v>4229047.7</v>
      </c>
      <c r="Y35" s="36">
        <v>0</v>
      </c>
      <c r="Z35" s="36">
        <v>0</v>
      </c>
    </row>
    <row r="36" spans="2:30" s="1" customFormat="1" x14ac:dyDescent="0.2">
      <c r="H36" s="66"/>
      <c r="I36" s="67" t="s">
        <v>118</v>
      </c>
      <c r="J36" s="68">
        <v>0</v>
      </c>
      <c r="K36" s="68">
        <f>K35</f>
        <v>4229047.7</v>
      </c>
      <c r="L36" s="68">
        <v>0</v>
      </c>
      <c r="M36" s="68">
        <v>0</v>
      </c>
      <c r="N36" s="68">
        <f>N35</f>
        <v>4229047.7</v>
      </c>
      <c r="O36" s="68">
        <v>0</v>
      </c>
      <c r="P36" s="68">
        <f>P35</f>
        <v>0</v>
      </c>
      <c r="Q36" s="68">
        <v>0</v>
      </c>
      <c r="R36" s="68">
        <v>0</v>
      </c>
      <c r="S36" s="68">
        <f>S35</f>
        <v>0</v>
      </c>
      <c r="T36" s="68">
        <v>0</v>
      </c>
      <c r="U36" s="68">
        <f>U35</f>
        <v>4229047.7</v>
      </c>
      <c r="V36" s="68">
        <v>0</v>
      </c>
      <c r="W36" s="68">
        <v>0</v>
      </c>
      <c r="X36" s="68">
        <f>X35</f>
        <v>4229047.7</v>
      </c>
      <c r="Y36" s="68">
        <v>0</v>
      </c>
      <c r="Z36" s="68">
        <v>0</v>
      </c>
    </row>
    <row r="37" spans="2:30" s="1" customFormat="1" x14ac:dyDescent="0.2">
      <c r="H37" s="66"/>
      <c r="I37" s="67" t="s">
        <v>29</v>
      </c>
      <c r="J37" s="68">
        <v>0</v>
      </c>
      <c r="K37" s="68">
        <f>K36</f>
        <v>4229047.7</v>
      </c>
      <c r="L37" s="68">
        <v>0</v>
      </c>
      <c r="M37" s="68">
        <v>0</v>
      </c>
      <c r="N37" s="68">
        <f>N36</f>
        <v>4229047.7</v>
      </c>
      <c r="O37" s="68">
        <v>0</v>
      </c>
      <c r="P37" s="68">
        <f>P36</f>
        <v>0</v>
      </c>
      <c r="Q37" s="68">
        <v>0</v>
      </c>
      <c r="R37" s="68">
        <v>0</v>
      </c>
      <c r="S37" s="68">
        <f>S36</f>
        <v>0</v>
      </c>
      <c r="T37" s="68">
        <v>0</v>
      </c>
      <c r="U37" s="68">
        <f>U36</f>
        <v>4229047.7</v>
      </c>
      <c r="V37" s="68">
        <v>0</v>
      </c>
      <c r="W37" s="68">
        <v>0</v>
      </c>
      <c r="X37" s="68">
        <f>X36</f>
        <v>4229047.7</v>
      </c>
      <c r="Y37" s="68">
        <v>0</v>
      </c>
      <c r="Z37" s="68">
        <v>0</v>
      </c>
    </row>
    <row r="38" spans="2:30" s="1" customFormat="1" x14ac:dyDescent="0.2">
      <c r="H38" s="66"/>
      <c r="I38" s="6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30" s="1" customFormat="1" ht="12" thickBot="1" x14ac:dyDescent="0.25">
      <c r="D39" s="25"/>
      <c r="H39" s="66"/>
      <c r="I39" s="6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9"/>
      <c r="Z39" s="109"/>
      <c r="AA39" s="109"/>
      <c r="AB39" s="109"/>
      <c r="AC39" s="109"/>
    </row>
    <row r="40" spans="2:30" s="1" customFormat="1" x14ac:dyDescent="0.2">
      <c r="D40" s="105" t="s">
        <v>59</v>
      </c>
      <c r="E40" s="105"/>
      <c r="H40" s="66"/>
      <c r="I40" s="66"/>
      <c r="J40" s="5"/>
      <c r="K40" s="5"/>
      <c r="L40" s="5"/>
      <c r="M40" s="110"/>
      <c r="N40" s="110"/>
      <c r="O40" s="110"/>
      <c r="P40" s="5"/>
      <c r="Q40" s="5"/>
      <c r="R40" s="5"/>
      <c r="S40" s="5"/>
      <c r="T40" s="5"/>
      <c r="U40" s="5"/>
      <c r="V40" s="5"/>
      <c r="W40" s="5"/>
      <c r="X40" s="5"/>
      <c r="Y40" s="111" t="s">
        <v>61</v>
      </c>
      <c r="Z40" s="112"/>
      <c r="AA40" s="112"/>
      <c r="AB40" s="112"/>
      <c r="AC40" s="112"/>
    </row>
    <row r="41" spans="2:30" s="1" customFormat="1" ht="23.25" customHeight="1" x14ac:dyDescent="0.2">
      <c r="D41" s="106" t="s">
        <v>60</v>
      </c>
      <c r="E41" s="106"/>
      <c r="H41" s="66"/>
      <c r="I41" s="66"/>
      <c r="J41" s="5"/>
      <c r="K41" s="5"/>
      <c r="L41" s="5"/>
      <c r="M41" s="110"/>
      <c r="N41" s="110"/>
      <c r="O41" s="110"/>
      <c r="P41" s="5"/>
      <c r="Q41" s="5"/>
      <c r="R41" s="5"/>
      <c r="S41" s="5"/>
      <c r="T41" s="5"/>
      <c r="U41" s="5"/>
      <c r="V41" s="5"/>
      <c r="W41" s="5"/>
      <c r="X41" s="94"/>
      <c r="Y41" s="113" t="s">
        <v>62</v>
      </c>
      <c r="Z41" s="113"/>
      <c r="AA41" s="113"/>
      <c r="AB41" s="113"/>
      <c r="AC41" s="113"/>
      <c r="AD41" s="94"/>
    </row>
    <row r="42" spans="2:30" s="70" customFormat="1" x14ac:dyDescent="0.2">
      <c r="C42" s="71" t="s">
        <v>42</v>
      </c>
      <c r="D42" s="72" t="s">
        <v>54</v>
      </c>
      <c r="E42" s="72"/>
      <c r="F42" s="72"/>
      <c r="H42" s="73"/>
      <c r="I42" s="73"/>
      <c r="J42" s="74"/>
      <c r="K42" s="6"/>
      <c r="L42" s="75"/>
      <c r="M42" s="75"/>
      <c r="N42" s="75"/>
      <c r="O42" s="75"/>
      <c r="P42" s="74"/>
      <c r="Q42" s="6"/>
      <c r="R42" s="75"/>
      <c r="S42" s="75"/>
      <c r="T42" s="75"/>
      <c r="U42" s="75"/>
      <c r="V42" s="75"/>
      <c r="W42" s="74"/>
      <c r="X42" s="6"/>
      <c r="Y42" s="75"/>
      <c r="Z42" s="75"/>
      <c r="AC42" s="104" t="s">
        <v>113</v>
      </c>
      <c r="AD42" s="104"/>
    </row>
    <row r="43" spans="2:30" s="1" customFormat="1" ht="5.25" customHeight="1" x14ac:dyDescent="0.2">
      <c r="B43" s="70"/>
      <c r="C43" s="71"/>
      <c r="H43" s="66"/>
      <c r="I43" s="6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30" s="2" customFormat="1" ht="12.75" customHeight="1" x14ac:dyDescent="0.2">
      <c r="B44" s="76" t="s">
        <v>1</v>
      </c>
      <c r="C44" s="76" t="s">
        <v>4</v>
      </c>
      <c r="D44" s="76"/>
      <c r="E44" s="76"/>
      <c r="F44" s="76"/>
      <c r="G44" s="76"/>
      <c r="H44" s="114" t="s">
        <v>11</v>
      </c>
      <c r="I44" s="115"/>
      <c r="J44" s="107" t="s">
        <v>36</v>
      </c>
      <c r="K44" s="116"/>
      <c r="L44" s="116"/>
      <c r="M44" s="116"/>
      <c r="N44" s="108"/>
      <c r="O44" s="107" t="s">
        <v>55</v>
      </c>
      <c r="P44" s="116"/>
      <c r="Q44" s="116"/>
      <c r="R44" s="116"/>
      <c r="S44" s="108"/>
      <c r="T44" s="107" t="s">
        <v>37</v>
      </c>
      <c r="U44" s="116"/>
      <c r="V44" s="116"/>
      <c r="W44" s="116"/>
      <c r="X44" s="108"/>
      <c r="Y44" s="77" t="s">
        <v>25</v>
      </c>
      <c r="Z44" s="77" t="s">
        <v>25</v>
      </c>
      <c r="AA44" s="114" t="s">
        <v>17</v>
      </c>
      <c r="AB44" s="117"/>
      <c r="AC44" s="115"/>
      <c r="AD44" s="120" t="s">
        <v>23</v>
      </c>
    </row>
    <row r="45" spans="2:30" s="2" customFormat="1" x14ac:dyDescent="0.2">
      <c r="B45" s="7" t="s">
        <v>2</v>
      </c>
      <c r="C45" s="7" t="s">
        <v>5</v>
      </c>
      <c r="D45" s="7" t="s">
        <v>6</v>
      </c>
      <c r="E45" s="7" t="s">
        <v>7</v>
      </c>
      <c r="F45" s="7" t="s">
        <v>8</v>
      </c>
      <c r="G45" s="7" t="s">
        <v>10</v>
      </c>
      <c r="H45" s="79" t="s">
        <v>12</v>
      </c>
      <c r="I45" s="79" t="s">
        <v>24</v>
      </c>
      <c r="J45" s="107" t="s">
        <v>32</v>
      </c>
      <c r="K45" s="108"/>
      <c r="L45" s="8"/>
      <c r="M45" s="8" t="s">
        <v>15</v>
      </c>
      <c r="N45" s="8"/>
      <c r="O45" s="107" t="s">
        <v>32</v>
      </c>
      <c r="P45" s="108"/>
      <c r="Q45" s="8"/>
      <c r="R45" s="8" t="s">
        <v>15</v>
      </c>
      <c r="S45" s="8" t="s">
        <v>13</v>
      </c>
      <c r="T45" s="107" t="s">
        <v>32</v>
      </c>
      <c r="U45" s="108"/>
      <c r="V45" s="8"/>
      <c r="W45" s="8" t="s">
        <v>15</v>
      </c>
      <c r="X45" s="8" t="s">
        <v>13</v>
      </c>
      <c r="Y45" s="8" t="s">
        <v>26</v>
      </c>
      <c r="Z45" s="8" t="s">
        <v>26</v>
      </c>
      <c r="AA45" s="7" t="s">
        <v>18</v>
      </c>
      <c r="AB45" s="7" t="s">
        <v>20</v>
      </c>
      <c r="AC45" s="100" t="s">
        <v>22</v>
      </c>
      <c r="AD45" s="121"/>
    </row>
    <row r="46" spans="2:30" s="2" customFormat="1" x14ac:dyDescent="0.2">
      <c r="B46" s="7" t="s">
        <v>3</v>
      </c>
      <c r="C46" s="7"/>
      <c r="D46" s="7"/>
      <c r="E46" s="7"/>
      <c r="F46" s="7" t="s">
        <v>30</v>
      </c>
      <c r="G46" s="7" t="s">
        <v>9</v>
      </c>
      <c r="H46" s="79"/>
      <c r="I46" s="79"/>
      <c r="J46" s="8" t="s">
        <v>14</v>
      </c>
      <c r="K46" s="8" t="s">
        <v>31</v>
      </c>
      <c r="L46" s="8" t="s">
        <v>38</v>
      </c>
      <c r="M46" s="8" t="s">
        <v>33</v>
      </c>
      <c r="N46" s="8" t="s">
        <v>13</v>
      </c>
      <c r="O46" s="8" t="s">
        <v>14</v>
      </c>
      <c r="P46" s="8" t="s">
        <v>31</v>
      </c>
      <c r="Q46" s="8" t="s">
        <v>38</v>
      </c>
      <c r="R46" s="8" t="s">
        <v>33</v>
      </c>
      <c r="S46" s="8"/>
      <c r="T46" s="8" t="s">
        <v>14</v>
      </c>
      <c r="U46" s="8" t="s">
        <v>31</v>
      </c>
      <c r="V46" s="8" t="s">
        <v>38</v>
      </c>
      <c r="W46" s="8" t="s">
        <v>33</v>
      </c>
      <c r="X46" s="8"/>
      <c r="Y46" s="8" t="s">
        <v>39</v>
      </c>
      <c r="Z46" s="8" t="s">
        <v>16</v>
      </c>
      <c r="AA46" s="7" t="s">
        <v>19</v>
      </c>
      <c r="AB46" s="7" t="s">
        <v>21</v>
      </c>
      <c r="AC46" s="100" t="s">
        <v>70</v>
      </c>
      <c r="AD46" s="121"/>
    </row>
    <row r="47" spans="2:30" s="2" customFormat="1" ht="9.75" customHeight="1" x14ac:dyDescent="0.2">
      <c r="B47" s="80"/>
      <c r="C47" s="80"/>
      <c r="D47" s="80"/>
      <c r="E47" s="80"/>
      <c r="F47" s="80" t="s">
        <v>40</v>
      </c>
      <c r="G47" s="80"/>
      <c r="H47" s="81"/>
      <c r="I47" s="81"/>
      <c r="J47" s="82"/>
      <c r="K47" s="82"/>
      <c r="L47" s="82"/>
      <c r="M47" s="82" t="s">
        <v>34</v>
      </c>
      <c r="N47" s="82"/>
      <c r="O47" s="82"/>
      <c r="P47" s="82"/>
      <c r="Q47" s="82"/>
      <c r="R47" s="82" t="s">
        <v>34</v>
      </c>
      <c r="S47" s="82"/>
      <c r="T47" s="82"/>
      <c r="U47" s="82"/>
      <c r="V47" s="82"/>
      <c r="W47" s="82" t="s">
        <v>34</v>
      </c>
      <c r="X47" s="82"/>
      <c r="Y47" s="82"/>
      <c r="Z47" s="82"/>
      <c r="AA47" s="80"/>
      <c r="AB47" s="80"/>
      <c r="AC47" s="80"/>
      <c r="AD47" s="122"/>
    </row>
    <row r="48" spans="2:30" s="40" customFormat="1" hidden="1" x14ac:dyDescent="0.2">
      <c r="B48" s="49"/>
      <c r="C48" s="50"/>
      <c r="D48" s="90"/>
      <c r="E48" s="42"/>
      <c r="F48" s="51"/>
      <c r="G48" s="52"/>
      <c r="H48" s="53"/>
      <c r="I48" s="53"/>
      <c r="J48" s="48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54"/>
      <c r="Z48" s="54"/>
      <c r="AA48" s="44"/>
      <c r="AB48" s="45"/>
      <c r="AC48" s="45"/>
      <c r="AD48" s="55"/>
    </row>
    <row r="49" spans="2:30" s="40" customFormat="1" x14ac:dyDescent="0.2">
      <c r="B49" s="47"/>
      <c r="C49" s="50"/>
      <c r="D49" s="46" t="s">
        <v>56</v>
      </c>
      <c r="E49" s="47"/>
      <c r="F49" s="52"/>
      <c r="G49" s="52"/>
      <c r="H49" s="53"/>
      <c r="I49" s="53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4"/>
      <c r="Z49" s="54"/>
      <c r="AA49" s="44"/>
      <c r="AB49" s="45"/>
      <c r="AC49" s="47"/>
      <c r="AD49" s="56"/>
    </row>
    <row r="50" spans="2:30" s="40" customFormat="1" ht="46.5" customHeight="1" x14ac:dyDescent="0.2">
      <c r="B50" s="49" t="s">
        <v>87</v>
      </c>
      <c r="C50" s="50"/>
      <c r="D50" s="41" t="s">
        <v>86</v>
      </c>
      <c r="E50" s="103" t="s">
        <v>69</v>
      </c>
      <c r="F50" s="51" t="s">
        <v>109</v>
      </c>
      <c r="G50" s="52" t="s">
        <v>51</v>
      </c>
      <c r="H50" s="53">
        <v>44690</v>
      </c>
      <c r="I50" s="53">
        <v>44749</v>
      </c>
      <c r="J50" s="48">
        <v>0</v>
      </c>
      <c r="K50" s="43">
        <v>2202386.27</v>
      </c>
      <c r="L50" s="43">
        <v>0</v>
      </c>
      <c r="M50" s="43">
        <v>0</v>
      </c>
      <c r="N50" s="43">
        <f>+K50+M50</f>
        <v>2202386.27</v>
      </c>
      <c r="O50" s="43">
        <v>0</v>
      </c>
      <c r="P50" s="43">
        <v>0</v>
      </c>
      <c r="Q50" s="43">
        <v>0</v>
      </c>
      <c r="R50" s="43">
        <v>0</v>
      </c>
      <c r="S50" s="43">
        <f>+P50+R50</f>
        <v>0</v>
      </c>
      <c r="T50" s="43">
        <v>0</v>
      </c>
      <c r="U50" s="43">
        <f>K50-P50</f>
        <v>2202386.27</v>
      </c>
      <c r="V50" s="43">
        <v>0</v>
      </c>
      <c r="W50" s="43">
        <v>0</v>
      </c>
      <c r="X50" s="43">
        <f>SUM(U50:W50)</f>
        <v>2202386.27</v>
      </c>
      <c r="Y50" s="54">
        <f>(P50/K50)*100</f>
        <v>0</v>
      </c>
      <c r="Z50" s="54">
        <v>0</v>
      </c>
      <c r="AA50" s="44" t="s">
        <v>88</v>
      </c>
      <c r="AB50" s="45" t="s">
        <v>89</v>
      </c>
      <c r="AC50" s="45"/>
      <c r="AD50" s="55"/>
    </row>
    <row r="51" spans="2:30" s="40" customFormat="1" x14ac:dyDescent="0.2">
      <c r="B51" s="95"/>
      <c r="C51" s="50"/>
      <c r="D51" s="41"/>
      <c r="E51" s="42"/>
      <c r="F51" s="51"/>
      <c r="G51" s="52"/>
      <c r="H51" s="53"/>
      <c r="I51" s="53"/>
      <c r="J51" s="48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4"/>
      <c r="Z51" s="54"/>
      <c r="AA51" s="44"/>
      <c r="AB51" s="45"/>
      <c r="AC51" s="45"/>
      <c r="AD51" s="55"/>
    </row>
    <row r="52" spans="2:30" s="40" customFormat="1" ht="60.75" customHeight="1" x14ac:dyDescent="0.2">
      <c r="B52" s="49" t="s">
        <v>101</v>
      </c>
      <c r="C52" s="50"/>
      <c r="D52" s="41" t="s">
        <v>100</v>
      </c>
      <c r="E52" s="42" t="s">
        <v>57</v>
      </c>
      <c r="F52" s="51" t="s">
        <v>99</v>
      </c>
      <c r="G52" s="52" t="s">
        <v>51</v>
      </c>
      <c r="H52" s="53">
        <v>44697</v>
      </c>
      <c r="I52" s="53">
        <v>44756</v>
      </c>
      <c r="J52" s="48">
        <v>0</v>
      </c>
      <c r="K52" s="43">
        <v>1834634.92</v>
      </c>
      <c r="L52" s="43">
        <v>0</v>
      </c>
      <c r="M52" s="43">
        <v>0</v>
      </c>
      <c r="N52" s="43">
        <f>+K52+M52</f>
        <v>1834634.92</v>
      </c>
      <c r="O52" s="43">
        <v>0</v>
      </c>
      <c r="P52" s="43">
        <v>0</v>
      </c>
      <c r="Q52" s="43">
        <v>0</v>
      </c>
      <c r="R52" s="43">
        <v>0</v>
      </c>
      <c r="S52" s="43">
        <f>+P52+R52</f>
        <v>0</v>
      </c>
      <c r="T52" s="43">
        <v>0</v>
      </c>
      <c r="U52" s="43">
        <f>K52-P52</f>
        <v>1834634.92</v>
      </c>
      <c r="V52" s="43">
        <v>0</v>
      </c>
      <c r="W52" s="43">
        <f>+M52-R52</f>
        <v>0</v>
      </c>
      <c r="X52" s="43">
        <f>SUM(U52:W52)</f>
        <v>1834634.92</v>
      </c>
      <c r="Y52" s="54">
        <f>(P52/K52)*100</f>
        <v>0</v>
      </c>
      <c r="Z52" s="54">
        <v>0</v>
      </c>
      <c r="AA52" s="44" t="s">
        <v>88</v>
      </c>
      <c r="AB52" s="45" t="s">
        <v>102</v>
      </c>
      <c r="AC52" s="45"/>
      <c r="AD52" s="55"/>
    </row>
    <row r="53" spans="2:30" s="40" customFormat="1" x14ac:dyDescent="0.2">
      <c r="B53" s="49"/>
      <c r="C53" s="50"/>
      <c r="D53" s="41"/>
      <c r="E53" s="42"/>
      <c r="F53" s="51"/>
      <c r="G53" s="52"/>
      <c r="H53" s="53"/>
      <c r="I53" s="53"/>
      <c r="J53" s="48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4"/>
      <c r="Z53" s="54"/>
      <c r="AA53" s="44"/>
      <c r="AB53" s="45"/>
      <c r="AC53" s="45"/>
      <c r="AD53" s="55"/>
    </row>
    <row r="54" spans="2:30" s="40" customFormat="1" x14ac:dyDescent="0.2">
      <c r="B54" s="95"/>
      <c r="C54" s="50"/>
      <c r="D54" s="41"/>
      <c r="E54" s="42"/>
      <c r="F54" s="51"/>
      <c r="G54" s="52"/>
      <c r="H54" s="53"/>
      <c r="I54" s="53"/>
      <c r="J54" s="48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4"/>
      <c r="Z54" s="54"/>
      <c r="AA54" s="44"/>
      <c r="AB54" s="45"/>
      <c r="AC54" s="45"/>
      <c r="AD54" s="55"/>
    </row>
    <row r="55" spans="2:30" s="40" customFormat="1" x14ac:dyDescent="0.2">
      <c r="B55" s="49"/>
      <c r="C55" s="50"/>
      <c r="D55" s="41"/>
      <c r="E55" s="42"/>
      <c r="F55" s="51"/>
      <c r="G55" s="52"/>
      <c r="H55" s="53"/>
      <c r="I55" s="53"/>
      <c r="J55" s="48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54"/>
      <c r="Z55" s="54"/>
      <c r="AA55" s="44"/>
      <c r="AB55" s="45"/>
      <c r="AC55" s="45"/>
      <c r="AD55" s="55"/>
    </row>
    <row r="56" spans="2:30" s="40" customFormat="1" x14ac:dyDescent="0.2">
      <c r="B56" s="49"/>
      <c r="C56" s="50"/>
      <c r="D56" s="41"/>
      <c r="E56" s="42"/>
      <c r="F56" s="51"/>
      <c r="G56" s="52"/>
      <c r="H56" s="53"/>
      <c r="I56" s="53"/>
      <c r="J56" s="48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4"/>
      <c r="Z56" s="54"/>
      <c r="AA56" s="44"/>
      <c r="AB56" s="45"/>
      <c r="AC56" s="45"/>
      <c r="AD56" s="55"/>
    </row>
    <row r="57" spans="2:30" s="40" customFormat="1" x14ac:dyDescent="0.2">
      <c r="B57" s="49"/>
      <c r="C57" s="50"/>
      <c r="D57" s="41"/>
      <c r="E57" s="42"/>
      <c r="F57" s="51"/>
      <c r="G57" s="52"/>
      <c r="H57" s="53"/>
      <c r="I57" s="53"/>
      <c r="J57" s="48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54"/>
      <c r="Z57" s="54"/>
      <c r="AA57" s="44"/>
      <c r="AB57" s="45"/>
      <c r="AC57" s="45"/>
      <c r="AD57" s="55"/>
    </row>
    <row r="58" spans="2:30" s="40" customFormat="1" x14ac:dyDescent="0.2">
      <c r="B58" s="49"/>
      <c r="C58" s="50"/>
      <c r="D58" s="41"/>
      <c r="E58" s="42"/>
      <c r="F58" s="51"/>
      <c r="G58" s="52"/>
      <c r="H58" s="53"/>
      <c r="I58" s="53"/>
      <c r="J58" s="48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54"/>
      <c r="Z58" s="54"/>
      <c r="AA58" s="44"/>
      <c r="AB58" s="45"/>
      <c r="AC58" s="45"/>
      <c r="AD58" s="55"/>
    </row>
    <row r="59" spans="2:30" s="40" customFormat="1" x14ac:dyDescent="0.2">
      <c r="B59" s="49"/>
      <c r="C59" s="50"/>
      <c r="D59" s="41"/>
      <c r="E59" s="42"/>
      <c r="F59" s="51"/>
      <c r="G59" s="52"/>
      <c r="H59" s="53"/>
      <c r="I59" s="53"/>
      <c r="J59" s="48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54"/>
      <c r="Z59" s="54"/>
      <c r="AA59" s="44"/>
      <c r="AB59" s="45"/>
      <c r="AC59" s="45"/>
      <c r="AD59" s="55"/>
    </row>
    <row r="60" spans="2:30" s="40" customFormat="1" x14ac:dyDescent="0.2">
      <c r="B60" s="49"/>
      <c r="C60" s="50"/>
      <c r="D60" s="41"/>
      <c r="E60" s="42"/>
      <c r="F60" s="51"/>
      <c r="G60" s="52"/>
      <c r="H60" s="53"/>
      <c r="I60" s="53"/>
      <c r="J60" s="48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54"/>
      <c r="Z60" s="54"/>
      <c r="AA60" s="44"/>
      <c r="AB60" s="45"/>
      <c r="AC60" s="45"/>
      <c r="AD60" s="55"/>
    </row>
    <row r="61" spans="2:30" s="40" customFormat="1" x14ac:dyDescent="0.2">
      <c r="B61" s="49"/>
      <c r="C61" s="50"/>
      <c r="D61" s="41"/>
      <c r="E61" s="42"/>
      <c r="F61" s="51"/>
      <c r="G61" s="52"/>
      <c r="H61" s="53"/>
      <c r="I61" s="53"/>
      <c r="J61" s="48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54"/>
      <c r="Z61" s="54"/>
      <c r="AA61" s="44"/>
      <c r="AB61" s="45"/>
      <c r="AC61" s="45"/>
      <c r="AD61" s="55"/>
    </row>
    <row r="62" spans="2:30" s="40" customFormat="1" x14ac:dyDescent="0.2">
      <c r="B62" s="49"/>
      <c r="C62" s="50"/>
      <c r="D62" s="41"/>
      <c r="E62" s="42"/>
      <c r="F62" s="51"/>
      <c r="G62" s="52"/>
      <c r="H62" s="53"/>
      <c r="I62" s="53"/>
      <c r="J62" s="48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4"/>
      <c r="Z62" s="54"/>
      <c r="AA62" s="44"/>
      <c r="AB62" s="45"/>
      <c r="AC62" s="45"/>
      <c r="AD62" s="55"/>
    </row>
    <row r="63" spans="2:30" s="40" customFormat="1" x14ac:dyDescent="0.2">
      <c r="B63" s="49"/>
      <c r="C63" s="50"/>
      <c r="D63" s="41"/>
      <c r="E63" s="42"/>
      <c r="F63" s="51"/>
      <c r="G63" s="52"/>
      <c r="H63" s="53"/>
      <c r="I63" s="53"/>
      <c r="J63" s="48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4"/>
      <c r="Z63" s="54"/>
      <c r="AA63" s="44"/>
      <c r="AB63" s="45"/>
      <c r="AC63" s="45"/>
      <c r="AD63" s="55"/>
    </row>
    <row r="64" spans="2:30" s="40" customFormat="1" x14ac:dyDescent="0.2">
      <c r="B64" s="49"/>
      <c r="C64" s="50"/>
      <c r="D64" s="41"/>
      <c r="E64" s="42"/>
      <c r="F64" s="51"/>
      <c r="G64" s="52"/>
      <c r="H64" s="53"/>
      <c r="I64" s="53"/>
      <c r="J64" s="48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4"/>
      <c r="Z64" s="54"/>
      <c r="AA64" s="44"/>
      <c r="AB64" s="45"/>
      <c r="AC64" s="45"/>
      <c r="AD64" s="55"/>
    </row>
    <row r="65" spans="2:30" s="40" customFormat="1" x14ac:dyDescent="0.2">
      <c r="B65" s="49"/>
      <c r="C65" s="50"/>
      <c r="D65" s="41"/>
      <c r="E65" s="42"/>
      <c r="F65" s="51"/>
      <c r="G65" s="52"/>
      <c r="H65" s="53"/>
      <c r="I65" s="53"/>
      <c r="J65" s="48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4"/>
      <c r="Z65" s="54"/>
      <c r="AA65" s="44"/>
      <c r="AB65" s="45"/>
      <c r="AC65" s="45"/>
      <c r="AD65" s="55"/>
    </row>
    <row r="66" spans="2:30" s="40" customFormat="1" x14ac:dyDescent="0.2">
      <c r="B66" s="49"/>
      <c r="C66" s="50"/>
      <c r="D66" s="41"/>
      <c r="E66" s="42"/>
      <c r="F66" s="51"/>
      <c r="G66" s="52"/>
      <c r="H66" s="53"/>
      <c r="I66" s="53"/>
      <c r="J66" s="48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54"/>
      <c r="Z66" s="54"/>
      <c r="AA66" s="44"/>
      <c r="AB66" s="45"/>
      <c r="AC66" s="45"/>
      <c r="AD66" s="55"/>
    </row>
    <row r="67" spans="2:30" s="40" customFormat="1" x14ac:dyDescent="0.2">
      <c r="B67" s="49"/>
      <c r="C67" s="50"/>
      <c r="D67" s="41"/>
      <c r="E67" s="42"/>
      <c r="F67" s="51"/>
      <c r="G67" s="52"/>
      <c r="H67" s="53"/>
      <c r="I67" s="53"/>
      <c r="J67" s="48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54"/>
      <c r="Z67" s="54"/>
      <c r="AA67" s="44"/>
      <c r="AB67" s="45"/>
      <c r="AC67" s="45"/>
      <c r="AD67" s="55"/>
    </row>
    <row r="68" spans="2:30" s="40" customFormat="1" x14ac:dyDescent="0.2">
      <c r="B68" s="49"/>
      <c r="C68" s="50"/>
      <c r="D68" s="41"/>
      <c r="E68" s="42"/>
      <c r="F68" s="51"/>
      <c r="G68" s="52"/>
      <c r="H68" s="53"/>
      <c r="I68" s="53"/>
      <c r="J68" s="48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54"/>
      <c r="Z68" s="54"/>
      <c r="AA68" s="44"/>
      <c r="AB68" s="45"/>
      <c r="AC68" s="45"/>
      <c r="AD68" s="55"/>
    </row>
    <row r="69" spans="2:30" s="40" customFormat="1" x14ac:dyDescent="0.2">
      <c r="B69" s="49"/>
      <c r="C69" s="50"/>
      <c r="D69" s="41"/>
      <c r="E69" s="42"/>
      <c r="F69" s="51"/>
      <c r="G69" s="52"/>
      <c r="H69" s="53"/>
      <c r="I69" s="53"/>
      <c r="J69" s="48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54"/>
      <c r="Z69" s="54"/>
      <c r="AA69" s="44"/>
      <c r="AB69" s="45"/>
      <c r="AC69" s="45"/>
      <c r="AD69" s="55"/>
    </row>
    <row r="70" spans="2:30" s="40" customFormat="1" x14ac:dyDescent="0.2">
      <c r="B70" s="49"/>
      <c r="C70" s="50"/>
      <c r="D70" s="41"/>
      <c r="E70" s="42"/>
      <c r="F70" s="51"/>
      <c r="G70" s="52"/>
      <c r="H70" s="53"/>
      <c r="I70" s="53"/>
      <c r="J70" s="48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54"/>
      <c r="Z70" s="54"/>
      <c r="AA70" s="44"/>
      <c r="AB70" s="45"/>
      <c r="AC70" s="45"/>
      <c r="AD70" s="55"/>
    </row>
    <row r="71" spans="2:30" s="40" customFormat="1" x14ac:dyDescent="0.2">
      <c r="B71" s="49"/>
      <c r="C71" s="50"/>
      <c r="D71" s="41"/>
      <c r="E71" s="42"/>
      <c r="F71" s="51"/>
      <c r="G71" s="52"/>
      <c r="H71" s="53"/>
      <c r="I71" s="53"/>
      <c r="J71" s="48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54"/>
      <c r="Z71" s="54"/>
      <c r="AA71" s="44"/>
      <c r="AB71" s="45"/>
      <c r="AC71" s="45"/>
      <c r="AD71" s="55"/>
    </row>
    <row r="72" spans="2:30" s="40" customFormat="1" x14ac:dyDescent="0.2">
      <c r="B72" s="49"/>
      <c r="C72" s="50"/>
      <c r="D72" s="41"/>
      <c r="E72" s="42"/>
      <c r="F72" s="51"/>
      <c r="G72" s="52"/>
      <c r="H72" s="53"/>
      <c r="I72" s="53"/>
      <c r="J72" s="48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54"/>
      <c r="Z72" s="54"/>
      <c r="AA72" s="44"/>
      <c r="AB72" s="45"/>
      <c r="AC72" s="45"/>
      <c r="AD72" s="55"/>
    </row>
    <row r="73" spans="2:30" s="40" customFormat="1" x14ac:dyDescent="0.2">
      <c r="B73" s="49"/>
      <c r="C73" s="50"/>
      <c r="D73" s="41"/>
      <c r="E73" s="42"/>
      <c r="F73" s="51"/>
      <c r="G73" s="52"/>
      <c r="H73" s="53"/>
      <c r="I73" s="53"/>
      <c r="J73" s="48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4"/>
      <c r="Z73" s="54"/>
      <c r="AA73" s="44"/>
      <c r="AB73" s="45"/>
      <c r="AC73" s="45"/>
      <c r="AD73" s="55"/>
    </row>
    <row r="74" spans="2:30" s="40" customFormat="1" x14ac:dyDescent="0.2">
      <c r="B74" s="49"/>
      <c r="C74" s="50"/>
      <c r="D74" s="41"/>
      <c r="E74" s="42"/>
      <c r="F74" s="51"/>
      <c r="G74" s="52"/>
      <c r="H74" s="53"/>
      <c r="I74" s="53"/>
      <c r="J74" s="48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4"/>
      <c r="Z74" s="54"/>
      <c r="AA74" s="44"/>
      <c r="AB74" s="45"/>
      <c r="AC74" s="45"/>
      <c r="AD74" s="55"/>
    </row>
    <row r="75" spans="2:30" s="40" customFormat="1" x14ac:dyDescent="0.2">
      <c r="B75" s="49"/>
      <c r="C75" s="50"/>
      <c r="D75" s="41"/>
      <c r="E75" s="42"/>
      <c r="F75" s="51"/>
      <c r="G75" s="52"/>
      <c r="H75" s="53"/>
      <c r="I75" s="53"/>
      <c r="J75" s="48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4"/>
      <c r="Z75" s="54"/>
      <c r="AA75" s="44"/>
      <c r="AB75" s="45"/>
      <c r="AC75" s="45"/>
      <c r="AD75" s="55"/>
    </row>
    <row r="76" spans="2:30" s="40" customFormat="1" x14ac:dyDescent="0.2">
      <c r="B76" s="49"/>
      <c r="C76" s="50"/>
      <c r="D76" s="41"/>
      <c r="E76" s="42"/>
      <c r="F76" s="51"/>
      <c r="G76" s="52"/>
      <c r="H76" s="53"/>
      <c r="I76" s="53"/>
      <c r="J76" s="48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4"/>
      <c r="Z76" s="54"/>
      <c r="AA76" s="44"/>
      <c r="AB76" s="45"/>
      <c r="AC76" s="45"/>
      <c r="AD76" s="55"/>
    </row>
    <row r="77" spans="2:30" s="40" customFormat="1" x14ac:dyDescent="0.2">
      <c r="B77" s="49"/>
      <c r="C77" s="50"/>
      <c r="D77" s="41"/>
      <c r="E77" s="42"/>
      <c r="F77" s="51"/>
      <c r="G77" s="52"/>
      <c r="H77" s="53"/>
      <c r="I77" s="53"/>
      <c r="J77" s="48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54"/>
      <c r="Z77" s="54"/>
      <c r="AA77" s="44"/>
      <c r="AB77" s="45"/>
      <c r="AC77" s="45"/>
      <c r="AD77" s="55"/>
    </row>
    <row r="78" spans="2:30" s="40" customFormat="1" x14ac:dyDescent="0.2">
      <c r="B78" s="49"/>
      <c r="C78" s="50"/>
      <c r="D78" s="41"/>
      <c r="E78" s="42"/>
      <c r="F78" s="51"/>
      <c r="G78" s="52"/>
      <c r="H78" s="53"/>
      <c r="I78" s="53"/>
      <c r="J78" s="48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54"/>
      <c r="Z78" s="54"/>
      <c r="AA78" s="44"/>
      <c r="AB78" s="45"/>
      <c r="AC78" s="45"/>
      <c r="AD78" s="55"/>
    </row>
    <row r="79" spans="2:30" s="40" customFormat="1" x14ac:dyDescent="0.2">
      <c r="B79" s="49"/>
      <c r="C79" s="50"/>
      <c r="D79" s="41"/>
      <c r="E79" s="42"/>
      <c r="F79" s="51"/>
      <c r="G79" s="52"/>
      <c r="H79" s="53"/>
      <c r="I79" s="53"/>
      <c r="J79" s="48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54"/>
      <c r="Z79" s="54"/>
      <c r="AA79" s="44"/>
      <c r="AB79" s="45"/>
      <c r="AC79" s="45"/>
      <c r="AD79" s="55"/>
    </row>
    <row r="80" spans="2:30" s="40" customFormat="1" x14ac:dyDescent="0.2">
      <c r="B80" s="49"/>
      <c r="C80" s="50"/>
      <c r="D80" s="41"/>
      <c r="E80" s="42"/>
      <c r="F80" s="51"/>
      <c r="G80" s="52"/>
      <c r="H80" s="53"/>
      <c r="I80" s="53"/>
      <c r="J80" s="48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54"/>
      <c r="Z80" s="54"/>
      <c r="AA80" s="44"/>
      <c r="AB80" s="45"/>
      <c r="AC80" s="45"/>
      <c r="AD80" s="55"/>
    </row>
    <row r="81" spans="2:30" s="40" customFormat="1" x14ac:dyDescent="0.2">
      <c r="B81" s="49"/>
      <c r="C81" s="50"/>
      <c r="D81" s="41"/>
      <c r="E81" s="42"/>
      <c r="F81" s="51"/>
      <c r="G81" s="52"/>
      <c r="H81" s="53"/>
      <c r="I81" s="53"/>
      <c r="J81" s="48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54"/>
      <c r="Z81" s="54"/>
      <c r="AA81" s="44"/>
      <c r="AB81" s="45"/>
      <c r="AC81" s="45"/>
      <c r="AD81" s="55"/>
    </row>
    <row r="82" spans="2:30" s="40" customFormat="1" x14ac:dyDescent="0.2">
      <c r="B82" s="49"/>
      <c r="C82" s="50"/>
      <c r="D82" s="41"/>
      <c r="E82" s="42"/>
      <c r="F82" s="51"/>
      <c r="G82" s="52"/>
      <c r="H82" s="53"/>
      <c r="I82" s="53"/>
      <c r="J82" s="48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54"/>
      <c r="Z82" s="54"/>
      <c r="AA82" s="44"/>
      <c r="AB82" s="45"/>
      <c r="AC82" s="45"/>
      <c r="AD82" s="55"/>
    </row>
    <row r="83" spans="2:30" s="40" customFormat="1" x14ac:dyDescent="0.2">
      <c r="B83" s="49"/>
      <c r="C83" s="50"/>
      <c r="D83" s="41"/>
      <c r="E83" s="42"/>
      <c r="F83" s="51"/>
      <c r="G83" s="52"/>
      <c r="H83" s="53"/>
      <c r="I83" s="53"/>
      <c r="J83" s="48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54"/>
      <c r="Z83" s="54"/>
      <c r="AA83" s="44"/>
      <c r="AB83" s="45"/>
      <c r="AC83" s="45"/>
      <c r="AD83" s="55"/>
    </row>
    <row r="84" spans="2:30" s="40" customFormat="1" x14ac:dyDescent="0.2">
      <c r="B84" s="49"/>
      <c r="C84" s="50"/>
      <c r="D84" s="41"/>
      <c r="E84" s="42"/>
      <c r="F84" s="51"/>
      <c r="G84" s="52"/>
      <c r="H84" s="53"/>
      <c r="I84" s="53"/>
      <c r="J84" s="48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4"/>
      <c r="Z84" s="54"/>
      <c r="AA84" s="44"/>
      <c r="AB84" s="45"/>
      <c r="AC84" s="45"/>
      <c r="AD84" s="55"/>
    </row>
    <row r="85" spans="2:30" s="40" customFormat="1" x14ac:dyDescent="0.2">
      <c r="B85" s="49"/>
      <c r="C85" s="50"/>
      <c r="D85" s="41"/>
      <c r="E85" s="42"/>
      <c r="F85" s="51"/>
      <c r="G85" s="52"/>
      <c r="H85" s="53"/>
      <c r="I85" s="53"/>
      <c r="J85" s="48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4"/>
      <c r="Z85" s="54"/>
      <c r="AA85" s="44"/>
      <c r="AB85" s="45"/>
      <c r="AC85" s="45"/>
      <c r="AD85" s="55"/>
    </row>
    <row r="86" spans="2:30" s="40" customFormat="1" x14ac:dyDescent="0.2">
      <c r="B86" s="49"/>
      <c r="C86" s="50"/>
      <c r="D86" s="41"/>
      <c r="E86" s="42"/>
      <c r="F86" s="51"/>
      <c r="G86" s="52"/>
      <c r="H86" s="53"/>
      <c r="I86" s="53"/>
      <c r="J86" s="48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4"/>
      <c r="Z86" s="54"/>
      <c r="AA86" s="44"/>
      <c r="AB86" s="45"/>
      <c r="AC86" s="45"/>
      <c r="AD86" s="55"/>
    </row>
    <row r="87" spans="2:30" s="40" customFormat="1" x14ac:dyDescent="0.2">
      <c r="B87" s="49"/>
      <c r="C87" s="50"/>
      <c r="D87" s="41"/>
      <c r="E87" s="42"/>
      <c r="F87" s="51"/>
      <c r="G87" s="52"/>
      <c r="H87" s="53"/>
      <c r="I87" s="53"/>
      <c r="J87" s="48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4"/>
      <c r="Z87" s="54"/>
      <c r="AA87" s="44"/>
      <c r="AB87" s="45"/>
      <c r="AC87" s="45"/>
      <c r="AD87" s="55"/>
    </row>
    <row r="88" spans="2:30" s="40" customFormat="1" x14ac:dyDescent="0.2">
      <c r="B88" s="49"/>
      <c r="C88" s="50"/>
      <c r="D88" s="41"/>
      <c r="E88" s="42"/>
      <c r="F88" s="51"/>
      <c r="G88" s="52"/>
      <c r="H88" s="53"/>
      <c r="I88" s="53"/>
      <c r="J88" s="48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54"/>
      <c r="Z88" s="54"/>
      <c r="AA88" s="44"/>
      <c r="AB88" s="45"/>
      <c r="AC88" s="45"/>
      <c r="AD88" s="55"/>
    </row>
    <row r="89" spans="2:30" s="40" customFormat="1" ht="42.75" customHeight="1" x14ac:dyDescent="0.2">
      <c r="B89" s="95"/>
      <c r="C89" s="50"/>
      <c r="D89" s="41"/>
      <c r="E89" s="42"/>
      <c r="F89" s="51"/>
      <c r="G89" s="52"/>
      <c r="H89" s="53"/>
      <c r="I89" s="53"/>
      <c r="J89" s="48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54"/>
      <c r="Z89" s="54"/>
      <c r="AA89" s="44"/>
      <c r="AB89" s="45"/>
      <c r="AC89" s="45"/>
      <c r="AD89" s="55"/>
    </row>
    <row r="90" spans="2:30" s="40" customFormat="1" x14ac:dyDescent="0.2">
      <c r="B90" s="49"/>
      <c r="C90" s="50"/>
      <c r="D90" s="41"/>
      <c r="E90" s="42"/>
      <c r="F90" s="51"/>
      <c r="G90" s="52"/>
      <c r="H90" s="53"/>
      <c r="I90" s="53"/>
      <c r="J90" s="48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54"/>
      <c r="Z90" s="54"/>
      <c r="AA90" s="44"/>
      <c r="AB90" s="45"/>
      <c r="AC90" s="45"/>
      <c r="AD90" s="55"/>
    </row>
    <row r="91" spans="2:30" s="40" customFormat="1" x14ac:dyDescent="0.2">
      <c r="B91" s="83"/>
      <c r="C91" s="57"/>
      <c r="D91" s="58"/>
      <c r="E91" s="84"/>
      <c r="F91" s="85"/>
      <c r="G91" s="59"/>
      <c r="H91" s="60"/>
      <c r="I91" s="60"/>
      <c r="J91" s="61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3"/>
      <c r="Z91" s="63"/>
      <c r="AA91" s="64"/>
      <c r="AB91" s="65"/>
      <c r="AC91" s="65"/>
      <c r="AD91" s="86"/>
    </row>
    <row r="92" spans="2:30" s="1" customFormat="1" x14ac:dyDescent="0.2">
      <c r="H92" s="66"/>
      <c r="I92" s="67" t="s">
        <v>27</v>
      </c>
      <c r="J92" s="36">
        <v>0</v>
      </c>
      <c r="K92" s="36">
        <f>SUM(K48:K91)</f>
        <v>4037021.19</v>
      </c>
      <c r="L92" s="36">
        <v>0</v>
      </c>
      <c r="M92" s="36">
        <f>SUM(M48:M91)</f>
        <v>0</v>
      </c>
      <c r="N92" s="36">
        <f>SUM(N48:N91)</f>
        <v>4037021.19</v>
      </c>
      <c r="O92" s="36">
        <v>0</v>
      </c>
      <c r="P92" s="36">
        <f>SUM(P48:P91)</f>
        <v>0</v>
      </c>
      <c r="Q92" s="36">
        <v>0</v>
      </c>
      <c r="R92" s="36">
        <f>SUM(R48:R91)</f>
        <v>0</v>
      </c>
      <c r="S92" s="36">
        <f>SUM(S48:S91)</f>
        <v>0</v>
      </c>
      <c r="T92" s="36"/>
      <c r="U92" s="36">
        <f>SUM(U48:U91)</f>
        <v>4037021.19</v>
      </c>
      <c r="V92" s="36">
        <v>0</v>
      </c>
      <c r="W92" s="36">
        <f>SUM(W48:W91)</f>
        <v>0</v>
      </c>
      <c r="X92" s="36">
        <f>SUM(X48:X91)</f>
        <v>4037021.19</v>
      </c>
      <c r="Y92" s="36">
        <v>0</v>
      </c>
      <c r="Z92" s="36">
        <v>0</v>
      </c>
    </row>
    <row r="93" spans="2:30" s="1" customFormat="1" x14ac:dyDescent="0.2">
      <c r="H93" s="66"/>
      <c r="I93" s="67" t="s">
        <v>118</v>
      </c>
      <c r="J93" s="68">
        <v>0</v>
      </c>
      <c r="K93" s="68">
        <f>K92</f>
        <v>4037021.19</v>
      </c>
      <c r="L93" s="68">
        <v>0</v>
      </c>
      <c r="M93" s="68">
        <f t="shared" ref="M93:X94" si="0">M92</f>
        <v>0</v>
      </c>
      <c r="N93" s="68">
        <f t="shared" si="0"/>
        <v>4037021.19</v>
      </c>
      <c r="O93" s="68">
        <v>0</v>
      </c>
      <c r="P93" s="68">
        <f t="shared" si="0"/>
        <v>0</v>
      </c>
      <c r="Q93" s="68">
        <v>0</v>
      </c>
      <c r="R93" s="68">
        <f t="shared" si="0"/>
        <v>0</v>
      </c>
      <c r="S93" s="68">
        <f t="shared" si="0"/>
        <v>0</v>
      </c>
      <c r="T93" s="68"/>
      <c r="U93" s="68">
        <f t="shared" si="0"/>
        <v>4037021.19</v>
      </c>
      <c r="V93" s="68">
        <v>0</v>
      </c>
      <c r="W93" s="68">
        <f t="shared" si="0"/>
        <v>0</v>
      </c>
      <c r="X93" s="68">
        <f t="shared" si="0"/>
        <v>4037021.19</v>
      </c>
      <c r="Y93" s="68">
        <v>0</v>
      </c>
      <c r="Z93" s="68">
        <v>0</v>
      </c>
    </row>
    <row r="94" spans="2:30" s="1" customFormat="1" x14ac:dyDescent="0.2">
      <c r="H94" s="66"/>
      <c r="I94" s="67" t="s">
        <v>29</v>
      </c>
      <c r="J94" s="68">
        <v>0</v>
      </c>
      <c r="K94" s="68">
        <f>K93+K37</f>
        <v>8266068.8900000006</v>
      </c>
      <c r="L94" s="68">
        <v>0</v>
      </c>
      <c r="M94" s="68">
        <f t="shared" si="0"/>
        <v>0</v>
      </c>
      <c r="N94" s="68">
        <f>N93+N37</f>
        <v>8266068.8900000006</v>
      </c>
      <c r="O94" s="68">
        <v>0</v>
      </c>
      <c r="P94" s="68">
        <f t="shared" si="0"/>
        <v>0</v>
      </c>
      <c r="Q94" s="68">
        <v>0</v>
      </c>
      <c r="R94" s="68">
        <f t="shared" si="0"/>
        <v>0</v>
      </c>
      <c r="S94" s="68">
        <f t="shared" si="0"/>
        <v>0</v>
      </c>
      <c r="T94" s="68"/>
      <c r="U94" s="68">
        <f>U93+U37</f>
        <v>8266068.8900000006</v>
      </c>
      <c r="V94" s="68">
        <v>0</v>
      </c>
      <c r="W94" s="68">
        <f t="shared" si="0"/>
        <v>0</v>
      </c>
      <c r="X94" s="68">
        <f>X93+X37</f>
        <v>8266068.8900000006</v>
      </c>
      <c r="Y94" s="68">
        <v>0</v>
      </c>
      <c r="Z94" s="68">
        <v>0</v>
      </c>
    </row>
    <row r="95" spans="2:30" s="1" customFormat="1" x14ac:dyDescent="0.2">
      <c r="H95" s="66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2:30" s="1" customFormat="1" ht="12" thickBot="1" x14ac:dyDescent="0.25">
      <c r="D96" s="69"/>
      <c r="H96" s="66"/>
      <c r="I96" s="6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9"/>
      <c r="Z96" s="109"/>
      <c r="AA96" s="109"/>
      <c r="AB96" s="109"/>
      <c r="AC96" s="109"/>
    </row>
    <row r="97" spans="2:30" s="1" customFormat="1" x14ac:dyDescent="0.2">
      <c r="D97" s="105" t="s">
        <v>59</v>
      </c>
      <c r="E97" s="105"/>
      <c r="H97" s="66"/>
      <c r="I97" s="66"/>
      <c r="J97" s="5"/>
      <c r="K97" s="5"/>
      <c r="L97" s="5"/>
      <c r="M97" s="110"/>
      <c r="N97" s="110"/>
      <c r="O97" s="110"/>
      <c r="P97" s="5"/>
      <c r="Q97" s="5"/>
      <c r="R97" s="5"/>
      <c r="S97" s="5"/>
      <c r="T97" s="5"/>
      <c r="U97" s="5"/>
      <c r="V97" s="5"/>
      <c r="W97" s="5"/>
      <c r="X97" s="5"/>
      <c r="Y97" s="111" t="s">
        <v>61</v>
      </c>
      <c r="Z97" s="112"/>
      <c r="AA97" s="112"/>
      <c r="AB97" s="112"/>
      <c r="AC97" s="112"/>
    </row>
    <row r="98" spans="2:30" s="1" customFormat="1" ht="22.5" customHeight="1" x14ac:dyDescent="0.2">
      <c r="D98" s="106" t="s">
        <v>60</v>
      </c>
      <c r="E98" s="106"/>
      <c r="H98" s="66"/>
      <c r="I98" s="66"/>
      <c r="J98" s="5"/>
      <c r="K98" s="5"/>
      <c r="L98" s="5"/>
      <c r="M98" s="110"/>
      <c r="N98" s="110"/>
      <c r="O98" s="110"/>
      <c r="P98" s="5"/>
      <c r="Q98" s="5"/>
      <c r="R98" s="5"/>
      <c r="S98" s="5"/>
      <c r="T98" s="5"/>
      <c r="U98" s="5"/>
      <c r="V98" s="5"/>
      <c r="W98" s="5"/>
      <c r="X98" s="94"/>
      <c r="Y98" s="113" t="s">
        <v>62</v>
      </c>
      <c r="Z98" s="113"/>
      <c r="AA98" s="113"/>
      <c r="AB98" s="113"/>
      <c r="AC98" s="113"/>
      <c r="AD98" s="94"/>
    </row>
    <row r="99" spans="2:30" s="70" customFormat="1" x14ac:dyDescent="0.2">
      <c r="C99" s="71" t="s">
        <v>42</v>
      </c>
      <c r="D99" s="96" t="s">
        <v>97</v>
      </c>
      <c r="E99" s="72"/>
      <c r="F99" s="72"/>
      <c r="H99" s="73"/>
      <c r="I99" s="73"/>
      <c r="J99" s="74"/>
      <c r="K99" s="6"/>
      <c r="L99" s="75"/>
      <c r="M99" s="75"/>
      <c r="N99" s="75"/>
      <c r="O99" s="75"/>
      <c r="P99" s="74"/>
      <c r="Q99" s="6"/>
      <c r="R99" s="75"/>
      <c r="S99" s="75"/>
      <c r="T99" s="75"/>
      <c r="U99" s="75"/>
      <c r="V99" s="75"/>
      <c r="W99" s="74"/>
      <c r="X99" s="6"/>
      <c r="Y99" s="75"/>
      <c r="Z99" s="75"/>
      <c r="AC99" s="104" t="s">
        <v>116</v>
      </c>
      <c r="AD99" s="104"/>
    </row>
    <row r="100" spans="2:30" s="1" customFormat="1" ht="5.25" customHeight="1" x14ac:dyDescent="0.2">
      <c r="B100" s="70"/>
      <c r="C100" s="71"/>
      <c r="H100" s="66"/>
      <c r="I100" s="6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2:30" s="2" customFormat="1" x14ac:dyDescent="0.2">
      <c r="B101" s="76" t="s">
        <v>1</v>
      </c>
      <c r="C101" s="76" t="s">
        <v>4</v>
      </c>
      <c r="D101" s="76"/>
      <c r="E101" s="76"/>
      <c r="F101" s="76"/>
      <c r="G101" s="76"/>
      <c r="H101" s="114" t="s">
        <v>11</v>
      </c>
      <c r="I101" s="115"/>
      <c r="J101" s="107" t="s">
        <v>36</v>
      </c>
      <c r="K101" s="116"/>
      <c r="L101" s="116"/>
      <c r="M101" s="116"/>
      <c r="N101" s="108"/>
      <c r="O101" s="107" t="s">
        <v>55</v>
      </c>
      <c r="P101" s="116"/>
      <c r="Q101" s="116"/>
      <c r="R101" s="116"/>
      <c r="S101" s="108"/>
      <c r="T101" s="107" t="s">
        <v>37</v>
      </c>
      <c r="U101" s="116"/>
      <c r="V101" s="116"/>
      <c r="W101" s="116"/>
      <c r="X101" s="108"/>
      <c r="Y101" s="77" t="s">
        <v>25</v>
      </c>
      <c r="Z101" s="77" t="s">
        <v>25</v>
      </c>
      <c r="AA101" s="114" t="s">
        <v>17</v>
      </c>
      <c r="AB101" s="117"/>
      <c r="AC101" s="115"/>
      <c r="AD101" s="78"/>
    </row>
    <row r="102" spans="2:30" s="2" customFormat="1" x14ac:dyDescent="0.2">
      <c r="B102" s="7" t="s">
        <v>2</v>
      </c>
      <c r="C102" s="7" t="s">
        <v>5</v>
      </c>
      <c r="D102" s="7" t="s">
        <v>6</v>
      </c>
      <c r="E102" s="7" t="s">
        <v>7</v>
      </c>
      <c r="F102" s="7" t="s">
        <v>8</v>
      </c>
      <c r="G102" s="7" t="s">
        <v>10</v>
      </c>
      <c r="H102" s="79" t="s">
        <v>12</v>
      </c>
      <c r="I102" s="79" t="s">
        <v>24</v>
      </c>
      <c r="J102" s="107" t="s">
        <v>32</v>
      </c>
      <c r="K102" s="108"/>
      <c r="L102" s="8"/>
      <c r="M102" s="8" t="s">
        <v>15</v>
      </c>
      <c r="N102" s="8"/>
      <c r="O102" s="107" t="s">
        <v>32</v>
      </c>
      <c r="P102" s="108"/>
      <c r="Q102" s="8"/>
      <c r="R102" s="8" t="s">
        <v>15</v>
      </c>
      <c r="S102" s="8" t="s">
        <v>13</v>
      </c>
      <c r="T102" s="107" t="s">
        <v>32</v>
      </c>
      <c r="U102" s="108"/>
      <c r="V102" s="8"/>
      <c r="W102" s="8" t="s">
        <v>15</v>
      </c>
      <c r="X102" s="8" t="s">
        <v>13</v>
      </c>
      <c r="Y102" s="8" t="s">
        <v>26</v>
      </c>
      <c r="Z102" s="8" t="s">
        <v>26</v>
      </c>
      <c r="AA102" s="7" t="s">
        <v>18</v>
      </c>
      <c r="AB102" s="7" t="s">
        <v>20</v>
      </c>
      <c r="AC102" s="100" t="s">
        <v>22</v>
      </c>
      <c r="AD102" s="120" t="s">
        <v>23</v>
      </c>
    </row>
    <row r="103" spans="2:30" s="2" customFormat="1" x14ac:dyDescent="0.2">
      <c r="B103" s="7" t="s">
        <v>3</v>
      </c>
      <c r="C103" s="7"/>
      <c r="D103" s="7"/>
      <c r="E103" s="7"/>
      <c r="F103" s="7" t="s">
        <v>30</v>
      </c>
      <c r="G103" s="7" t="s">
        <v>9</v>
      </c>
      <c r="H103" s="79"/>
      <c r="I103" s="79"/>
      <c r="J103" s="8" t="s">
        <v>14</v>
      </c>
      <c r="K103" s="8" t="s">
        <v>31</v>
      </c>
      <c r="L103" s="8" t="s">
        <v>38</v>
      </c>
      <c r="M103" s="8" t="s">
        <v>33</v>
      </c>
      <c r="N103" s="8" t="s">
        <v>13</v>
      </c>
      <c r="O103" s="8" t="s">
        <v>14</v>
      </c>
      <c r="P103" s="8" t="s">
        <v>31</v>
      </c>
      <c r="Q103" s="8" t="s">
        <v>38</v>
      </c>
      <c r="R103" s="8" t="s">
        <v>33</v>
      </c>
      <c r="S103" s="8"/>
      <c r="T103" s="8" t="s">
        <v>14</v>
      </c>
      <c r="U103" s="8" t="s">
        <v>31</v>
      </c>
      <c r="V103" s="8" t="s">
        <v>38</v>
      </c>
      <c r="W103" s="8" t="s">
        <v>33</v>
      </c>
      <c r="X103" s="8"/>
      <c r="Y103" s="8" t="s">
        <v>39</v>
      </c>
      <c r="Z103" s="8" t="s">
        <v>16</v>
      </c>
      <c r="AA103" s="7" t="s">
        <v>19</v>
      </c>
      <c r="AB103" s="7" t="s">
        <v>21</v>
      </c>
      <c r="AC103" s="100" t="s">
        <v>70</v>
      </c>
      <c r="AD103" s="121"/>
    </row>
    <row r="104" spans="2:30" s="2" customFormat="1" ht="9.75" customHeight="1" x14ac:dyDescent="0.2">
      <c r="B104" s="80"/>
      <c r="C104" s="80"/>
      <c r="D104" s="80"/>
      <c r="E104" s="80"/>
      <c r="F104" s="80" t="s">
        <v>40</v>
      </c>
      <c r="G104" s="80"/>
      <c r="H104" s="81"/>
      <c r="I104" s="81"/>
      <c r="J104" s="82"/>
      <c r="K104" s="82"/>
      <c r="L104" s="82"/>
      <c r="M104" s="82" t="s">
        <v>34</v>
      </c>
      <c r="N104" s="82"/>
      <c r="O104" s="82"/>
      <c r="P104" s="82"/>
      <c r="Q104" s="82"/>
      <c r="R104" s="82" t="s">
        <v>34</v>
      </c>
      <c r="S104" s="82"/>
      <c r="T104" s="82"/>
      <c r="U104" s="82"/>
      <c r="V104" s="82"/>
      <c r="W104" s="82" t="s">
        <v>34</v>
      </c>
      <c r="X104" s="82"/>
      <c r="Y104" s="82"/>
      <c r="Z104" s="82"/>
      <c r="AA104" s="80"/>
      <c r="AB104" s="80"/>
      <c r="AC104" s="80"/>
      <c r="AD104" s="121"/>
    </row>
    <row r="105" spans="2:30" s="40" customFormat="1" hidden="1" x14ac:dyDescent="0.2">
      <c r="B105" s="49"/>
      <c r="C105" s="50"/>
      <c r="D105" s="90"/>
      <c r="E105" s="42"/>
      <c r="F105" s="51"/>
      <c r="G105" s="52"/>
      <c r="H105" s="53"/>
      <c r="I105" s="53"/>
      <c r="J105" s="48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54"/>
      <c r="Z105" s="54"/>
      <c r="AA105" s="44"/>
      <c r="AB105" s="45"/>
      <c r="AC105" s="45"/>
      <c r="AD105" s="122"/>
    </row>
    <row r="106" spans="2:30" s="40" customFormat="1" x14ac:dyDescent="0.2">
      <c r="B106" s="47"/>
      <c r="C106" s="50"/>
      <c r="D106" s="46" t="s">
        <v>97</v>
      </c>
      <c r="E106" s="47"/>
      <c r="F106" s="52"/>
      <c r="G106" s="52"/>
      <c r="H106" s="53"/>
      <c r="I106" s="53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4"/>
      <c r="Z106" s="54"/>
      <c r="AA106" s="44"/>
      <c r="AB106" s="45"/>
      <c r="AC106" s="47"/>
      <c r="AD106" s="56"/>
    </row>
    <row r="107" spans="2:30" s="40" customFormat="1" ht="67.5" x14ac:dyDescent="0.2">
      <c r="B107" s="49" t="s">
        <v>96</v>
      </c>
      <c r="C107" s="50"/>
      <c r="D107" s="41" t="s">
        <v>95</v>
      </c>
      <c r="E107" s="102" t="s">
        <v>92</v>
      </c>
      <c r="F107" s="51" t="s">
        <v>110</v>
      </c>
      <c r="G107" s="52" t="s">
        <v>51</v>
      </c>
      <c r="H107" s="53">
        <v>44697</v>
      </c>
      <c r="I107" s="53">
        <v>44756</v>
      </c>
      <c r="J107" s="48">
        <v>0</v>
      </c>
      <c r="K107" s="43">
        <v>1195940.25</v>
      </c>
      <c r="L107" s="43">
        <v>0</v>
      </c>
      <c r="M107" s="43">
        <v>0</v>
      </c>
      <c r="N107" s="43">
        <f>J107+K107+L107+M107</f>
        <v>1195940.25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f>K107</f>
        <v>1195940.25</v>
      </c>
      <c r="V107" s="43">
        <v>0</v>
      </c>
      <c r="W107" s="43">
        <v>0</v>
      </c>
      <c r="X107" s="43">
        <f>T107+U107+V107+W107</f>
        <v>1195940.25</v>
      </c>
      <c r="Y107" s="54">
        <v>0</v>
      </c>
      <c r="Z107" s="54">
        <v>0</v>
      </c>
      <c r="AA107" s="44" t="s">
        <v>58</v>
      </c>
      <c r="AB107" s="45" t="s">
        <v>98</v>
      </c>
      <c r="AC107" s="45"/>
      <c r="AD107" s="55"/>
    </row>
    <row r="108" spans="2:30" s="40" customFormat="1" x14ac:dyDescent="0.2">
      <c r="B108" s="95"/>
      <c r="C108" s="50"/>
      <c r="D108" s="41"/>
      <c r="E108" s="42"/>
      <c r="F108" s="51"/>
      <c r="G108" s="52"/>
      <c r="H108" s="53"/>
      <c r="I108" s="53"/>
      <c r="J108" s="48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4"/>
      <c r="Z108" s="54"/>
      <c r="AA108" s="44"/>
      <c r="AB108" s="45"/>
      <c r="AC108" s="45"/>
      <c r="AD108" s="55"/>
    </row>
    <row r="109" spans="2:30" s="40" customFormat="1" ht="37.5" customHeight="1" x14ac:dyDescent="0.2">
      <c r="B109" s="49"/>
      <c r="C109" s="50"/>
      <c r="D109" s="41"/>
      <c r="E109" s="42"/>
      <c r="F109" s="51"/>
      <c r="G109" s="52"/>
      <c r="H109" s="53"/>
      <c r="I109" s="53"/>
      <c r="J109" s="48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4"/>
      <c r="Z109" s="54"/>
      <c r="AA109" s="44"/>
      <c r="AB109" s="45"/>
      <c r="AC109" s="45"/>
      <c r="AD109" s="55"/>
    </row>
    <row r="110" spans="2:30" s="40" customFormat="1" ht="37.5" customHeight="1" x14ac:dyDescent="0.2">
      <c r="B110" s="49"/>
      <c r="C110" s="50"/>
      <c r="D110" s="41"/>
      <c r="E110" s="42"/>
      <c r="F110" s="51"/>
      <c r="G110" s="52"/>
      <c r="H110" s="53"/>
      <c r="I110" s="53"/>
      <c r="J110" s="48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54"/>
      <c r="Z110" s="54"/>
      <c r="AA110" s="44"/>
      <c r="AB110" s="45"/>
      <c r="AC110" s="45"/>
      <c r="AD110" s="55"/>
    </row>
    <row r="111" spans="2:30" s="40" customFormat="1" ht="37.5" customHeight="1" x14ac:dyDescent="0.2">
      <c r="B111" s="95"/>
      <c r="C111" s="50"/>
      <c r="D111" s="41"/>
      <c r="E111" s="42"/>
      <c r="F111" s="51"/>
      <c r="G111" s="52"/>
      <c r="H111" s="53"/>
      <c r="I111" s="53"/>
      <c r="J111" s="48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54"/>
      <c r="Z111" s="54"/>
      <c r="AA111" s="44"/>
      <c r="AB111" s="45"/>
      <c r="AC111" s="45"/>
      <c r="AD111" s="55"/>
    </row>
    <row r="112" spans="2:30" s="40" customFormat="1" ht="37.5" customHeight="1" x14ac:dyDescent="0.2">
      <c r="B112" s="49"/>
      <c r="C112" s="50"/>
      <c r="D112" s="41"/>
      <c r="E112" s="42"/>
      <c r="F112" s="51"/>
      <c r="G112" s="52"/>
      <c r="H112" s="53"/>
      <c r="I112" s="53"/>
      <c r="J112" s="48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54"/>
      <c r="Z112" s="54"/>
      <c r="AA112" s="44"/>
      <c r="AB112" s="45"/>
      <c r="AC112" s="45"/>
      <c r="AD112" s="55"/>
    </row>
    <row r="113" spans="2:30" s="40" customFormat="1" ht="37.5" customHeight="1" x14ac:dyDescent="0.2">
      <c r="B113" s="95"/>
      <c r="C113" s="50"/>
      <c r="D113" s="41"/>
      <c r="E113" s="42"/>
      <c r="F113" s="51"/>
      <c r="G113" s="52"/>
      <c r="H113" s="53"/>
      <c r="I113" s="53"/>
      <c r="J113" s="48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54"/>
      <c r="Z113" s="54"/>
      <c r="AA113" s="44"/>
      <c r="AB113" s="45"/>
      <c r="AC113" s="45"/>
      <c r="AD113" s="55"/>
    </row>
    <row r="114" spans="2:30" s="40" customFormat="1" ht="116.25" customHeight="1" x14ac:dyDescent="0.2">
      <c r="B114" s="49"/>
      <c r="C114" s="50"/>
      <c r="D114" s="41"/>
      <c r="E114" s="42"/>
      <c r="F114" s="51"/>
      <c r="G114" s="52"/>
      <c r="H114" s="53"/>
      <c r="I114" s="53"/>
      <c r="J114" s="48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54"/>
      <c r="Z114" s="54"/>
      <c r="AA114" s="44"/>
      <c r="AB114" s="45"/>
      <c r="AC114" s="45"/>
      <c r="AD114" s="55"/>
    </row>
    <row r="115" spans="2:30" s="40" customFormat="1" x14ac:dyDescent="0.2">
      <c r="B115" s="95"/>
      <c r="C115" s="50"/>
      <c r="D115" s="41"/>
      <c r="E115" s="42"/>
      <c r="F115" s="51"/>
      <c r="G115" s="52"/>
      <c r="H115" s="53"/>
      <c r="I115" s="53"/>
      <c r="J115" s="48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54"/>
      <c r="Z115" s="54"/>
      <c r="AA115" s="44"/>
      <c r="AB115" s="45"/>
      <c r="AC115" s="45"/>
      <c r="AD115" s="55"/>
    </row>
    <row r="116" spans="2:30" s="40" customFormat="1" x14ac:dyDescent="0.2">
      <c r="B116" s="49"/>
      <c r="C116" s="50"/>
      <c r="D116" s="41"/>
      <c r="E116" s="42"/>
      <c r="F116" s="51"/>
      <c r="G116" s="52"/>
      <c r="H116" s="53"/>
      <c r="I116" s="53"/>
      <c r="J116" s="48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54"/>
      <c r="Z116" s="54"/>
      <c r="AA116" s="44"/>
      <c r="AB116" s="45"/>
      <c r="AC116" s="45"/>
      <c r="AD116" s="55"/>
    </row>
    <row r="117" spans="2:30" s="40" customFormat="1" x14ac:dyDescent="0.2">
      <c r="B117" s="95"/>
      <c r="C117" s="50"/>
      <c r="D117" s="41"/>
      <c r="E117" s="42"/>
      <c r="F117" s="51"/>
      <c r="G117" s="52"/>
      <c r="H117" s="53"/>
      <c r="I117" s="53"/>
      <c r="J117" s="48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4"/>
      <c r="Z117" s="54"/>
      <c r="AA117" s="44"/>
      <c r="AB117" s="45"/>
      <c r="AC117" s="45"/>
      <c r="AD117" s="55"/>
    </row>
    <row r="118" spans="2:30" s="40" customFormat="1" x14ac:dyDescent="0.2">
      <c r="B118" s="49"/>
      <c r="C118" s="50"/>
      <c r="D118" s="41"/>
      <c r="E118" s="42"/>
      <c r="F118" s="51"/>
      <c r="G118" s="52"/>
      <c r="H118" s="53"/>
      <c r="I118" s="53"/>
      <c r="J118" s="48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4"/>
      <c r="Z118" s="54"/>
      <c r="AA118" s="44"/>
      <c r="AB118" s="45"/>
      <c r="AC118" s="45"/>
      <c r="AD118" s="55"/>
    </row>
    <row r="119" spans="2:30" s="40" customFormat="1" x14ac:dyDescent="0.2">
      <c r="B119" s="95"/>
      <c r="C119" s="50"/>
      <c r="D119" s="41"/>
      <c r="E119" s="42"/>
      <c r="F119" s="51"/>
      <c r="G119" s="52"/>
      <c r="H119" s="53"/>
      <c r="I119" s="53"/>
      <c r="J119" s="48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4"/>
      <c r="Z119" s="54"/>
      <c r="AA119" s="44"/>
      <c r="AB119" s="45"/>
      <c r="AC119" s="45"/>
      <c r="AD119" s="55"/>
    </row>
    <row r="120" spans="2:30" s="40" customFormat="1" x14ac:dyDescent="0.2">
      <c r="B120" s="95"/>
      <c r="C120" s="50"/>
      <c r="D120" s="41"/>
      <c r="E120" s="42"/>
      <c r="F120" s="51"/>
      <c r="G120" s="52"/>
      <c r="H120" s="53"/>
      <c r="I120" s="53"/>
      <c r="J120" s="48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4"/>
      <c r="Z120" s="54"/>
      <c r="AA120" s="44"/>
      <c r="AB120" s="45"/>
      <c r="AC120" s="45"/>
      <c r="AD120" s="55"/>
    </row>
    <row r="121" spans="2:30" s="40" customFormat="1" ht="42.75" customHeight="1" x14ac:dyDescent="0.2">
      <c r="B121" s="95"/>
      <c r="C121" s="50"/>
      <c r="D121" s="41"/>
      <c r="E121" s="42"/>
      <c r="F121" s="51"/>
      <c r="G121" s="52"/>
      <c r="H121" s="53"/>
      <c r="I121" s="53"/>
      <c r="J121" s="48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54"/>
      <c r="Z121" s="54"/>
      <c r="AA121" s="44"/>
      <c r="AB121" s="45"/>
      <c r="AC121" s="45"/>
      <c r="AD121" s="55"/>
    </row>
    <row r="122" spans="2:30" s="40" customFormat="1" x14ac:dyDescent="0.2">
      <c r="B122" s="49"/>
      <c r="C122" s="50"/>
      <c r="D122" s="41"/>
      <c r="E122" s="42"/>
      <c r="F122" s="51"/>
      <c r="G122" s="52"/>
      <c r="H122" s="53"/>
      <c r="I122" s="53"/>
      <c r="J122" s="48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54"/>
      <c r="Z122" s="54"/>
      <c r="AA122" s="44"/>
      <c r="AB122" s="45"/>
      <c r="AC122" s="45"/>
      <c r="AD122" s="55"/>
    </row>
    <row r="123" spans="2:30" s="40" customFormat="1" x14ac:dyDescent="0.2">
      <c r="B123" s="83"/>
      <c r="C123" s="57"/>
      <c r="D123" s="58"/>
      <c r="E123" s="84"/>
      <c r="F123" s="85"/>
      <c r="G123" s="59"/>
      <c r="H123" s="60"/>
      <c r="I123" s="60"/>
      <c r="J123" s="61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3"/>
      <c r="Z123" s="63"/>
      <c r="AA123" s="64"/>
      <c r="AB123" s="65"/>
      <c r="AC123" s="65"/>
      <c r="AD123" s="86"/>
    </row>
    <row r="124" spans="2:30" s="1" customFormat="1" x14ac:dyDescent="0.2">
      <c r="H124" s="66"/>
      <c r="I124" s="67" t="s">
        <v>27</v>
      </c>
      <c r="J124" s="36">
        <v>0</v>
      </c>
      <c r="K124" s="36">
        <f>SUM(K105:K123)</f>
        <v>1195940.25</v>
      </c>
      <c r="L124" s="36">
        <v>0</v>
      </c>
      <c r="M124" s="36">
        <v>0</v>
      </c>
      <c r="N124" s="36">
        <f>SUM(N105:N123)</f>
        <v>1195940.25</v>
      </c>
      <c r="O124" s="36">
        <v>0</v>
      </c>
      <c r="P124" s="36">
        <f>SUM(P105:P123)</f>
        <v>0</v>
      </c>
      <c r="Q124" s="36">
        <v>0</v>
      </c>
      <c r="R124" s="36">
        <v>0</v>
      </c>
      <c r="S124" s="36">
        <f>SUM(S105:S123)</f>
        <v>0</v>
      </c>
      <c r="T124" s="36">
        <v>0</v>
      </c>
      <c r="U124" s="36">
        <f>SUM(U105:U123)</f>
        <v>1195940.25</v>
      </c>
      <c r="V124" s="36">
        <v>0</v>
      </c>
      <c r="W124" s="36">
        <v>0</v>
      </c>
      <c r="X124" s="36">
        <f>SUM(X105:X123)</f>
        <v>1195940.25</v>
      </c>
      <c r="Y124" s="36">
        <v>0</v>
      </c>
      <c r="Z124" s="36">
        <v>0</v>
      </c>
    </row>
    <row r="125" spans="2:30" s="1" customFormat="1" x14ac:dyDescent="0.2">
      <c r="H125" s="66"/>
      <c r="I125" s="67" t="s">
        <v>28</v>
      </c>
      <c r="J125" s="68">
        <v>0</v>
      </c>
      <c r="K125" s="68">
        <f>K124</f>
        <v>1195940.25</v>
      </c>
      <c r="L125" s="68">
        <v>0</v>
      </c>
      <c r="M125" s="68">
        <v>0</v>
      </c>
      <c r="N125" s="68">
        <f>N124</f>
        <v>1195940.25</v>
      </c>
      <c r="O125" s="68">
        <v>0</v>
      </c>
      <c r="P125" s="68">
        <f>P124</f>
        <v>0</v>
      </c>
      <c r="Q125" s="68">
        <v>0</v>
      </c>
      <c r="R125" s="68">
        <v>0</v>
      </c>
      <c r="S125" s="68">
        <f>S124</f>
        <v>0</v>
      </c>
      <c r="T125" s="68">
        <v>0</v>
      </c>
      <c r="U125" s="68">
        <f>U124</f>
        <v>1195940.25</v>
      </c>
      <c r="V125" s="68">
        <v>0</v>
      </c>
      <c r="W125" s="68">
        <v>0</v>
      </c>
      <c r="X125" s="68">
        <f>X124</f>
        <v>1195940.25</v>
      </c>
      <c r="Y125" s="68">
        <v>0</v>
      </c>
      <c r="Z125" s="68">
        <v>0</v>
      </c>
    </row>
    <row r="126" spans="2:30" s="1" customFormat="1" x14ac:dyDescent="0.2">
      <c r="H126" s="66"/>
      <c r="I126" s="67" t="s">
        <v>29</v>
      </c>
      <c r="J126" s="68">
        <v>0</v>
      </c>
      <c r="K126" s="68">
        <f>K125+K94</f>
        <v>9462009.1400000006</v>
      </c>
      <c r="L126" s="68">
        <v>0</v>
      </c>
      <c r="M126" s="68">
        <v>0</v>
      </c>
      <c r="N126" s="68">
        <f>N125+N94</f>
        <v>9462009.1400000006</v>
      </c>
      <c r="O126" s="68">
        <v>0</v>
      </c>
      <c r="P126" s="68">
        <f>P125</f>
        <v>0</v>
      </c>
      <c r="Q126" s="68">
        <v>0</v>
      </c>
      <c r="R126" s="68">
        <v>0</v>
      </c>
      <c r="S126" s="68">
        <f>S125</f>
        <v>0</v>
      </c>
      <c r="T126" s="68">
        <v>0</v>
      </c>
      <c r="U126" s="68">
        <f>U125+U94</f>
        <v>9462009.1400000006</v>
      </c>
      <c r="V126" s="68">
        <v>0</v>
      </c>
      <c r="W126" s="68">
        <v>0</v>
      </c>
      <c r="X126" s="68">
        <f>X125+X94</f>
        <v>9462009.1400000006</v>
      </c>
      <c r="Y126" s="68">
        <v>0</v>
      </c>
      <c r="Z126" s="68">
        <v>0</v>
      </c>
    </row>
    <row r="127" spans="2:30" s="1" customFormat="1" x14ac:dyDescent="0.2">
      <c r="H127" s="66"/>
      <c r="I127" s="66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2:30" s="1" customFormat="1" ht="12" thickBot="1" x14ac:dyDescent="0.25">
      <c r="D128" s="69"/>
      <c r="H128" s="66"/>
      <c r="I128" s="66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9"/>
      <c r="Z128" s="109"/>
      <c r="AA128" s="109"/>
      <c r="AB128" s="109"/>
      <c r="AC128" s="109"/>
    </row>
    <row r="129" spans="1:30" s="1" customFormat="1" x14ac:dyDescent="0.2">
      <c r="D129" s="105" t="s">
        <v>59</v>
      </c>
      <c r="E129" s="105"/>
      <c r="H129" s="66"/>
      <c r="I129" s="66"/>
      <c r="J129" s="5"/>
      <c r="K129" s="5"/>
      <c r="L129" s="5"/>
      <c r="M129" s="110"/>
      <c r="N129" s="110"/>
      <c r="O129" s="110"/>
      <c r="P129" s="5"/>
      <c r="Q129" s="5"/>
      <c r="R129" s="5"/>
      <c r="S129" s="5"/>
      <c r="T129" s="5"/>
      <c r="U129" s="5"/>
      <c r="V129" s="5"/>
      <c r="W129" s="5"/>
      <c r="X129" s="5"/>
      <c r="Y129" s="111" t="s">
        <v>61</v>
      </c>
      <c r="Z129" s="112"/>
      <c r="AA129" s="112"/>
      <c r="AB129" s="112"/>
      <c r="AC129" s="112"/>
    </row>
    <row r="130" spans="1:30" s="1" customFormat="1" ht="22.5" customHeight="1" x14ac:dyDescent="0.2">
      <c r="D130" s="106" t="s">
        <v>60</v>
      </c>
      <c r="E130" s="106"/>
      <c r="H130" s="66"/>
      <c r="I130" s="66"/>
      <c r="J130" s="5"/>
      <c r="K130" s="5"/>
      <c r="L130" s="5"/>
      <c r="M130" s="110"/>
      <c r="N130" s="110"/>
      <c r="O130" s="110"/>
      <c r="P130" s="5"/>
      <c r="Q130" s="5"/>
      <c r="R130" s="5"/>
      <c r="S130" s="5"/>
      <c r="T130" s="5"/>
      <c r="U130" s="5"/>
      <c r="V130" s="5"/>
      <c r="W130" s="5"/>
      <c r="X130" s="94"/>
      <c r="Y130" s="113" t="s">
        <v>62</v>
      </c>
      <c r="Z130" s="113"/>
      <c r="AA130" s="113"/>
      <c r="AB130" s="113"/>
      <c r="AC130" s="113"/>
      <c r="AD130" s="94"/>
    </row>
    <row r="132" spans="1:30" x14ac:dyDescent="0.2">
      <c r="A132" s="70"/>
      <c r="B132" s="70"/>
      <c r="C132" s="71" t="s">
        <v>42</v>
      </c>
      <c r="D132" s="96" t="s">
        <v>90</v>
      </c>
      <c r="E132" s="72"/>
      <c r="F132" s="72"/>
      <c r="G132" s="70"/>
      <c r="H132" s="73"/>
      <c r="I132" s="73"/>
      <c r="J132" s="74"/>
      <c r="K132" s="6"/>
      <c r="L132" s="75"/>
      <c r="M132" s="75"/>
      <c r="N132" s="75"/>
      <c r="O132" s="75"/>
      <c r="P132" s="74"/>
      <c r="Q132" s="6"/>
      <c r="R132" s="75"/>
      <c r="S132" s="75"/>
      <c r="T132" s="75"/>
      <c r="U132" s="75"/>
      <c r="V132" s="75"/>
      <c r="W132" s="74"/>
      <c r="X132" s="6"/>
      <c r="Y132" s="75"/>
      <c r="Z132" s="75"/>
      <c r="AA132" s="70"/>
      <c r="AB132" s="70"/>
      <c r="AC132" s="104" t="s">
        <v>117</v>
      </c>
      <c r="AD132" s="104"/>
    </row>
    <row r="133" spans="1:30" x14ac:dyDescent="0.2">
      <c r="A133" s="1"/>
      <c r="B133" s="70"/>
      <c r="C133" s="71"/>
      <c r="D133" s="1"/>
      <c r="E133" s="1"/>
      <c r="F133" s="1"/>
      <c r="G133" s="1"/>
      <c r="H133" s="66"/>
      <c r="I133" s="66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"/>
      <c r="AB133" s="1"/>
      <c r="AC133" s="1"/>
      <c r="AD133" s="1"/>
    </row>
    <row r="134" spans="1:30" x14ac:dyDescent="0.2">
      <c r="A134" s="97"/>
      <c r="B134" s="76" t="s">
        <v>1</v>
      </c>
      <c r="C134" s="76" t="s">
        <v>4</v>
      </c>
      <c r="D134" s="76"/>
      <c r="E134" s="76"/>
      <c r="F134" s="76"/>
      <c r="G134" s="76"/>
      <c r="H134" s="114" t="s">
        <v>11</v>
      </c>
      <c r="I134" s="115"/>
      <c r="J134" s="107" t="s">
        <v>36</v>
      </c>
      <c r="K134" s="116"/>
      <c r="L134" s="116"/>
      <c r="M134" s="116"/>
      <c r="N134" s="108"/>
      <c r="O134" s="107" t="s">
        <v>55</v>
      </c>
      <c r="P134" s="116"/>
      <c r="Q134" s="116"/>
      <c r="R134" s="116"/>
      <c r="S134" s="108"/>
      <c r="T134" s="107" t="s">
        <v>37</v>
      </c>
      <c r="U134" s="116"/>
      <c r="V134" s="116"/>
      <c r="W134" s="116"/>
      <c r="X134" s="108"/>
      <c r="Y134" s="77" t="s">
        <v>25</v>
      </c>
      <c r="Z134" s="77" t="s">
        <v>25</v>
      </c>
      <c r="AA134" s="114" t="s">
        <v>17</v>
      </c>
      <c r="AB134" s="117"/>
      <c r="AC134" s="115"/>
      <c r="AD134" s="78"/>
    </row>
    <row r="135" spans="1:30" x14ac:dyDescent="0.2">
      <c r="A135" s="97"/>
      <c r="B135" s="7" t="s">
        <v>2</v>
      </c>
      <c r="C135" s="7" t="s">
        <v>5</v>
      </c>
      <c r="D135" s="7" t="s">
        <v>6</v>
      </c>
      <c r="E135" s="7" t="s">
        <v>7</v>
      </c>
      <c r="F135" s="7" t="s">
        <v>8</v>
      </c>
      <c r="G135" s="7" t="s">
        <v>10</v>
      </c>
      <c r="H135" s="79" t="s">
        <v>12</v>
      </c>
      <c r="I135" s="79" t="s">
        <v>24</v>
      </c>
      <c r="J135" s="107" t="s">
        <v>32</v>
      </c>
      <c r="K135" s="108"/>
      <c r="L135" s="8"/>
      <c r="M135" s="8" t="s">
        <v>15</v>
      </c>
      <c r="N135" s="8"/>
      <c r="O135" s="107" t="s">
        <v>32</v>
      </c>
      <c r="P135" s="108"/>
      <c r="Q135" s="8"/>
      <c r="R135" s="8" t="s">
        <v>15</v>
      </c>
      <c r="S135" s="8" t="s">
        <v>13</v>
      </c>
      <c r="T135" s="107" t="s">
        <v>32</v>
      </c>
      <c r="U135" s="108"/>
      <c r="V135" s="8"/>
      <c r="W135" s="8" t="s">
        <v>15</v>
      </c>
      <c r="X135" s="8" t="s">
        <v>13</v>
      </c>
      <c r="Y135" s="8" t="s">
        <v>26</v>
      </c>
      <c r="Z135" s="8" t="s">
        <v>26</v>
      </c>
      <c r="AA135" s="7" t="s">
        <v>18</v>
      </c>
      <c r="AB135" s="7" t="s">
        <v>20</v>
      </c>
      <c r="AC135" s="100" t="s">
        <v>22</v>
      </c>
      <c r="AD135" s="120" t="s">
        <v>23</v>
      </c>
    </row>
    <row r="136" spans="1:30" x14ac:dyDescent="0.2">
      <c r="A136" s="97"/>
      <c r="B136" s="7" t="s">
        <v>3</v>
      </c>
      <c r="C136" s="7"/>
      <c r="D136" s="7"/>
      <c r="E136" s="7"/>
      <c r="F136" s="7" t="s">
        <v>30</v>
      </c>
      <c r="G136" s="7" t="s">
        <v>9</v>
      </c>
      <c r="H136" s="79"/>
      <c r="I136" s="79"/>
      <c r="J136" s="8" t="s">
        <v>14</v>
      </c>
      <c r="K136" s="8" t="s">
        <v>31</v>
      </c>
      <c r="L136" s="8" t="s">
        <v>38</v>
      </c>
      <c r="M136" s="8" t="s">
        <v>33</v>
      </c>
      <c r="N136" s="8" t="s">
        <v>13</v>
      </c>
      <c r="O136" s="8" t="s">
        <v>14</v>
      </c>
      <c r="P136" s="8" t="s">
        <v>31</v>
      </c>
      <c r="Q136" s="8" t="s">
        <v>38</v>
      </c>
      <c r="R136" s="8" t="s">
        <v>33</v>
      </c>
      <c r="S136" s="8"/>
      <c r="T136" s="8" t="s">
        <v>14</v>
      </c>
      <c r="U136" s="8" t="s">
        <v>31</v>
      </c>
      <c r="V136" s="8" t="s">
        <v>38</v>
      </c>
      <c r="W136" s="8" t="s">
        <v>33</v>
      </c>
      <c r="X136" s="8"/>
      <c r="Y136" s="8" t="s">
        <v>39</v>
      </c>
      <c r="Z136" s="8" t="s">
        <v>16</v>
      </c>
      <c r="AA136" s="7" t="s">
        <v>19</v>
      </c>
      <c r="AB136" s="7" t="s">
        <v>21</v>
      </c>
      <c r="AC136" s="100" t="s">
        <v>70</v>
      </c>
      <c r="AD136" s="121"/>
    </row>
    <row r="137" spans="1:30" x14ac:dyDescent="0.2">
      <c r="A137" s="97"/>
      <c r="B137" s="80"/>
      <c r="C137" s="80"/>
      <c r="D137" s="80"/>
      <c r="E137" s="80"/>
      <c r="F137" s="80" t="s">
        <v>40</v>
      </c>
      <c r="G137" s="80"/>
      <c r="H137" s="81"/>
      <c r="I137" s="81"/>
      <c r="J137" s="82"/>
      <c r="K137" s="82"/>
      <c r="L137" s="82"/>
      <c r="M137" s="82" t="s">
        <v>34</v>
      </c>
      <c r="N137" s="82"/>
      <c r="O137" s="82"/>
      <c r="P137" s="82"/>
      <c r="Q137" s="82"/>
      <c r="R137" s="82" t="s">
        <v>34</v>
      </c>
      <c r="S137" s="82"/>
      <c r="T137" s="82"/>
      <c r="U137" s="82"/>
      <c r="V137" s="82"/>
      <c r="W137" s="82" t="s">
        <v>34</v>
      </c>
      <c r="X137" s="82"/>
      <c r="Y137" s="82"/>
      <c r="Z137" s="82"/>
      <c r="AA137" s="80"/>
      <c r="AB137" s="80"/>
      <c r="AC137" s="80"/>
      <c r="AD137" s="121"/>
    </row>
    <row r="138" spans="1:30" x14ac:dyDescent="0.2">
      <c r="A138" s="40"/>
      <c r="B138" s="49"/>
      <c r="C138" s="50"/>
      <c r="D138" s="90"/>
      <c r="E138" s="42"/>
      <c r="F138" s="51"/>
      <c r="G138" s="52"/>
      <c r="H138" s="53"/>
      <c r="I138" s="53"/>
      <c r="J138" s="48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54"/>
      <c r="Z138" s="54"/>
      <c r="AA138" s="44"/>
      <c r="AB138" s="45"/>
      <c r="AC138" s="45"/>
      <c r="AD138" s="122"/>
    </row>
    <row r="139" spans="1:30" x14ac:dyDescent="0.2">
      <c r="A139" s="40"/>
      <c r="B139" s="47"/>
      <c r="C139" s="50"/>
      <c r="D139" s="46" t="s">
        <v>90</v>
      </c>
      <c r="E139" s="47"/>
      <c r="F139" s="52"/>
      <c r="G139" s="52"/>
      <c r="H139" s="53"/>
      <c r="I139" s="53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4"/>
      <c r="Z139" s="54"/>
      <c r="AA139" s="44"/>
      <c r="AB139" s="45"/>
      <c r="AC139" s="47"/>
      <c r="AD139" s="56"/>
    </row>
    <row r="140" spans="1:30" ht="56.25" x14ac:dyDescent="0.2">
      <c r="A140" s="40"/>
      <c r="B140" s="49" t="s">
        <v>93</v>
      </c>
      <c r="C140" s="50"/>
      <c r="D140" s="41" t="s">
        <v>91</v>
      </c>
      <c r="E140" s="102" t="s">
        <v>92</v>
      </c>
      <c r="F140" s="51" t="s">
        <v>111</v>
      </c>
      <c r="G140" s="52" t="s">
        <v>51</v>
      </c>
      <c r="H140" s="53">
        <v>44697</v>
      </c>
      <c r="I140" s="53">
        <v>44756</v>
      </c>
      <c r="J140" s="48">
        <v>0</v>
      </c>
      <c r="K140" s="43">
        <v>1324115.67</v>
      </c>
      <c r="L140" s="43">
        <v>0</v>
      </c>
      <c r="M140" s="43">
        <v>0</v>
      </c>
      <c r="N140" s="43">
        <f>J140+K140+L140+M140</f>
        <v>1324115.67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f>K140</f>
        <v>1324115.67</v>
      </c>
      <c r="V140" s="43">
        <v>0</v>
      </c>
      <c r="W140" s="43">
        <v>0</v>
      </c>
      <c r="X140" s="43">
        <f>T140+U140+V140+W140</f>
        <v>1324115.67</v>
      </c>
      <c r="Y140" s="54">
        <v>0</v>
      </c>
      <c r="Z140" s="54">
        <v>0</v>
      </c>
      <c r="AA140" s="44" t="s">
        <v>58</v>
      </c>
      <c r="AB140" s="45" t="s">
        <v>94</v>
      </c>
      <c r="AC140" s="45"/>
      <c r="AD140" s="55"/>
    </row>
    <row r="141" spans="1:30" x14ac:dyDescent="0.2">
      <c r="A141" s="40"/>
      <c r="B141" s="95"/>
      <c r="C141" s="50"/>
      <c r="D141" s="41"/>
      <c r="E141" s="42"/>
      <c r="F141" s="51"/>
      <c r="G141" s="52"/>
      <c r="H141" s="53"/>
      <c r="I141" s="53"/>
      <c r="J141" s="48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4"/>
      <c r="Z141" s="54"/>
      <c r="AA141" s="44"/>
      <c r="AB141" s="45"/>
      <c r="AC141" s="45"/>
      <c r="AD141" s="55"/>
    </row>
    <row r="142" spans="1:30" ht="63" customHeight="1" x14ac:dyDescent="0.2">
      <c r="A142" s="40"/>
      <c r="B142" s="49" t="s">
        <v>104</v>
      </c>
      <c r="C142" s="50"/>
      <c r="D142" s="41" t="s">
        <v>103</v>
      </c>
      <c r="E142" s="42" t="s">
        <v>57</v>
      </c>
      <c r="F142" s="51" t="s">
        <v>112</v>
      </c>
      <c r="G142" s="52" t="s">
        <v>51</v>
      </c>
      <c r="H142" s="53">
        <v>44697</v>
      </c>
      <c r="I142" s="53">
        <v>44756</v>
      </c>
      <c r="J142" s="48">
        <v>0</v>
      </c>
      <c r="K142" s="43">
        <v>248926.78</v>
      </c>
      <c r="L142" s="43">
        <v>0</v>
      </c>
      <c r="M142" s="43">
        <v>0</v>
      </c>
      <c r="N142" s="43">
        <f>K142</f>
        <v>248926.78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f>K142</f>
        <v>248926.78</v>
      </c>
      <c r="V142" s="43">
        <v>0</v>
      </c>
      <c r="W142" s="43">
        <v>0</v>
      </c>
      <c r="X142" s="43">
        <f>U142</f>
        <v>248926.78</v>
      </c>
      <c r="Y142" s="54">
        <v>0</v>
      </c>
      <c r="Z142" s="54">
        <v>0</v>
      </c>
      <c r="AA142" s="44" t="s">
        <v>58</v>
      </c>
      <c r="AB142" s="45" t="s">
        <v>105</v>
      </c>
      <c r="AC142" s="45"/>
      <c r="AD142" s="55"/>
    </row>
    <row r="143" spans="1:30" ht="25.5" customHeight="1" x14ac:dyDescent="0.2">
      <c r="A143" s="40"/>
      <c r="B143" s="49"/>
      <c r="C143" s="50"/>
      <c r="D143" s="41"/>
      <c r="E143" s="42"/>
      <c r="F143" s="51"/>
      <c r="G143" s="52"/>
      <c r="H143" s="53"/>
      <c r="I143" s="53"/>
      <c r="J143" s="48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54"/>
      <c r="Z143" s="54"/>
      <c r="AA143" s="44"/>
      <c r="AB143" s="45"/>
      <c r="AC143" s="45"/>
      <c r="AD143" s="55"/>
    </row>
    <row r="144" spans="1:30" ht="25.5" customHeight="1" x14ac:dyDescent="0.2">
      <c r="A144" s="40"/>
      <c r="B144" s="95"/>
      <c r="C144" s="50"/>
      <c r="D144" s="41"/>
      <c r="E144" s="42"/>
      <c r="F144" s="51"/>
      <c r="G144" s="52"/>
      <c r="H144" s="53"/>
      <c r="I144" s="53"/>
      <c r="J144" s="48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54"/>
      <c r="Z144" s="54"/>
      <c r="AA144" s="44"/>
      <c r="AB144" s="45"/>
      <c r="AC144" s="45"/>
      <c r="AD144" s="55"/>
    </row>
    <row r="145" spans="1:30" ht="26.25" customHeight="1" x14ac:dyDescent="0.2">
      <c r="A145" s="40"/>
      <c r="B145" s="49"/>
      <c r="C145" s="50"/>
      <c r="D145" s="41"/>
      <c r="E145" s="42"/>
      <c r="F145" s="51"/>
      <c r="G145" s="52"/>
      <c r="H145" s="53"/>
      <c r="I145" s="53"/>
      <c r="J145" s="48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54"/>
      <c r="Z145" s="54"/>
      <c r="AA145" s="44"/>
      <c r="AB145" s="45"/>
      <c r="AC145" s="45"/>
      <c r="AD145" s="55"/>
    </row>
    <row r="146" spans="1:30" ht="26.25" customHeight="1" x14ac:dyDescent="0.2">
      <c r="A146" s="40"/>
      <c r="B146" s="95"/>
      <c r="C146" s="50"/>
      <c r="D146" s="41"/>
      <c r="E146" s="42"/>
      <c r="F146" s="51"/>
      <c r="G146" s="52"/>
      <c r="H146" s="53"/>
      <c r="I146" s="53"/>
      <c r="J146" s="48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54"/>
      <c r="Z146" s="54"/>
      <c r="AA146" s="44"/>
      <c r="AB146" s="45"/>
      <c r="AC146" s="45"/>
      <c r="AD146" s="55"/>
    </row>
    <row r="147" spans="1:30" ht="26.25" customHeight="1" x14ac:dyDescent="0.2">
      <c r="A147" s="40"/>
      <c r="B147" s="49"/>
      <c r="C147" s="50"/>
      <c r="D147" s="41"/>
      <c r="E147" s="42"/>
      <c r="F147" s="51"/>
      <c r="G147" s="52"/>
      <c r="H147" s="53"/>
      <c r="I147" s="53"/>
      <c r="J147" s="48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54"/>
      <c r="Z147" s="54"/>
      <c r="AA147" s="44"/>
      <c r="AB147" s="45"/>
      <c r="AC147" s="45"/>
      <c r="AD147" s="55"/>
    </row>
    <row r="148" spans="1:30" ht="26.25" customHeight="1" x14ac:dyDescent="0.2">
      <c r="A148" s="40"/>
      <c r="B148" s="95"/>
      <c r="C148" s="50"/>
      <c r="D148" s="41"/>
      <c r="E148" s="42"/>
      <c r="F148" s="51"/>
      <c r="G148" s="52"/>
      <c r="H148" s="53"/>
      <c r="I148" s="53"/>
      <c r="J148" s="48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54"/>
      <c r="Z148" s="54"/>
      <c r="AA148" s="44"/>
      <c r="AB148" s="45"/>
      <c r="AC148" s="45"/>
      <c r="AD148" s="55"/>
    </row>
    <row r="149" spans="1:30" ht="26.25" customHeight="1" x14ac:dyDescent="0.2">
      <c r="A149" s="40"/>
      <c r="B149" s="49"/>
      <c r="C149" s="50"/>
      <c r="D149" s="41"/>
      <c r="E149" s="42"/>
      <c r="F149" s="51"/>
      <c r="G149" s="52"/>
      <c r="H149" s="53"/>
      <c r="I149" s="53"/>
      <c r="J149" s="48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54"/>
      <c r="Z149" s="54"/>
      <c r="AA149" s="44"/>
      <c r="AB149" s="45"/>
      <c r="AC149" s="45"/>
      <c r="AD149" s="55"/>
    </row>
    <row r="150" spans="1:30" ht="21.75" customHeight="1" x14ac:dyDescent="0.2">
      <c r="A150" s="40"/>
      <c r="B150" s="95"/>
      <c r="C150" s="50"/>
      <c r="D150" s="41"/>
      <c r="E150" s="42"/>
      <c r="F150" s="51"/>
      <c r="G150" s="52"/>
      <c r="H150" s="53"/>
      <c r="I150" s="53"/>
      <c r="J150" s="48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4"/>
      <c r="Z150" s="54"/>
      <c r="AA150" s="44"/>
      <c r="AB150" s="45"/>
      <c r="AC150" s="45"/>
      <c r="AD150" s="55"/>
    </row>
    <row r="151" spans="1:30" ht="21.75" customHeight="1" x14ac:dyDescent="0.2">
      <c r="A151" s="40"/>
      <c r="B151" s="49"/>
      <c r="C151" s="50"/>
      <c r="D151" s="41"/>
      <c r="E151" s="42"/>
      <c r="F151" s="51"/>
      <c r="G151" s="52"/>
      <c r="H151" s="53"/>
      <c r="I151" s="53"/>
      <c r="J151" s="48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4"/>
      <c r="Z151" s="54"/>
      <c r="AA151" s="44"/>
      <c r="AB151" s="45"/>
      <c r="AC151" s="45"/>
      <c r="AD151" s="55"/>
    </row>
    <row r="152" spans="1:30" ht="21.75" customHeight="1" x14ac:dyDescent="0.2">
      <c r="A152" s="40"/>
      <c r="B152" s="95"/>
      <c r="C152" s="50"/>
      <c r="D152" s="41"/>
      <c r="E152" s="42"/>
      <c r="F152" s="51"/>
      <c r="G152" s="52"/>
      <c r="H152" s="53"/>
      <c r="I152" s="53"/>
      <c r="J152" s="48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4"/>
      <c r="Z152" s="54"/>
      <c r="AA152" s="44"/>
      <c r="AB152" s="45"/>
      <c r="AC152" s="45"/>
      <c r="AD152" s="55"/>
    </row>
    <row r="153" spans="1:30" ht="21.75" customHeight="1" x14ac:dyDescent="0.2">
      <c r="A153" s="40"/>
      <c r="B153" s="95"/>
      <c r="C153" s="50"/>
      <c r="D153" s="41"/>
      <c r="E153" s="42"/>
      <c r="F153" s="51"/>
      <c r="G153" s="52"/>
      <c r="H153" s="53"/>
      <c r="I153" s="53"/>
      <c r="J153" s="48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4"/>
      <c r="Z153" s="54"/>
      <c r="AA153" s="44"/>
      <c r="AB153" s="45"/>
      <c r="AC153" s="45"/>
      <c r="AD153" s="55"/>
    </row>
    <row r="154" spans="1:30" ht="21.75" customHeight="1" x14ac:dyDescent="0.2">
      <c r="A154" s="40"/>
      <c r="B154" s="95"/>
      <c r="C154" s="50"/>
      <c r="D154" s="41"/>
      <c r="E154" s="42"/>
      <c r="F154" s="51"/>
      <c r="G154" s="52"/>
      <c r="H154" s="53"/>
      <c r="I154" s="53"/>
      <c r="J154" s="48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54"/>
      <c r="Z154" s="54"/>
      <c r="AA154" s="44"/>
      <c r="AB154" s="45"/>
      <c r="AC154" s="45"/>
      <c r="AD154" s="55"/>
    </row>
    <row r="155" spans="1:30" x14ac:dyDescent="0.2">
      <c r="A155" s="40"/>
      <c r="B155" s="49"/>
      <c r="C155" s="50"/>
      <c r="D155" s="41"/>
      <c r="E155" s="42"/>
      <c r="F155" s="51"/>
      <c r="G155" s="52"/>
      <c r="H155" s="53"/>
      <c r="I155" s="53"/>
      <c r="J155" s="48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54"/>
      <c r="Z155" s="54"/>
      <c r="AA155" s="44"/>
      <c r="AB155" s="45"/>
      <c r="AC155" s="45"/>
      <c r="AD155" s="55"/>
    </row>
    <row r="156" spans="1:30" x14ac:dyDescent="0.2">
      <c r="A156" s="40"/>
      <c r="B156" s="83"/>
      <c r="C156" s="57"/>
      <c r="D156" s="58"/>
      <c r="E156" s="84"/>
      <c r="F156" s="85"/>
      <c r="G156" s="59"/>
      <c r="H156" s="60"/>
      <c r="I156" s="60"/>
      <c r="J156" s="61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3"/>
      <c r="Z156" s="63"/>
      <c r="AA156" s="64"/>
      <c r="AB156" s="65"/>
      <c r="AC156" s="65"/>
      <c r="AD156" s="86"/>
    </row>
    <row r="157" spans="1:30" x14ac:dyDescent="0.2">
      <c r="A157" s="1"/>
      <c r="B157" s="1"/>
      <c r="C157" s="1"/>
      <c r="D157" s="1"/>
      <c r="E157" s="1"/>
      <c r="F157" s="1"/>
      <c r="G157" s="1"/>
      <c r="H157" s="66"/>
      <c r="I157" s="67" t="s">
        <v>27</v>
      </c>
      <c r="J157" s="36">
        <v>0</v>
      </c>
      <c r="K157" s="36">
        <f>SUM(K138:K156)</f>
        <v>1573042.45</v>
      </c>
      <c r="L157" s="36">
        <v>0</v>
      </c>
      <c r="M157" s="36">
        <v>0</v>
      </c>
      <c r="N157" s="36">
        <f>SUM(N138:N156)</f>
        <v>1573042.45</v>
      </c>
      <c r="O157" s="36">
        <v>0</v>
      </c>
      <c r="P157" s="36">
        <f>SUM(P138:P156)</f>
        <v>0</v>
      </c>
      <c r="Q157" s="36">
        <v>0</v>
      </c>
      <c r="R157" s="36">
        <v>0</v>
      </c>
      <c r="S157" s="36">
        <f>SUM(S138:S156)</f>
        <v>0</v>
      </c>
      <c r="T157" s="36">
        <v>0</v>
      </c>
      <c r="U157" s="36">
        <f>SUM(U138:U156)</f>
        <v>1573042.45</v>
      </c>
      <c r="V157" s="36">
        <v>0</v>
      </c>
      <c r="W157" s="36">
        <v>0</v>
      </c>
      <c r="X157" s="36">
        <f>SUM(X138:X156)</f>
        <v>1573042.45</v>
      </c>
      <c r="Y157" s="36">
        <v>0</v>
      </c>
      <c r="Z157" s="36">
        <v>0</v>
      </c>
      <c r="AA157" s="1"/>
      <c r="AB157" s="1"/>
      <c r="AC157" s="1"/>
      <c r="AD157" s="1"/>
    </row>
    <row r="158" spans="1:30" x14ac:dyDescent="0.2">
      <c r="A158" s="1"/>
      <c r="B158" s="1"/>
      <c r="C158" s="1"/>
      <c r="D158" s="1"/>
      <c r="E158" s="1"/>
      <c r="F158" s="1"/>
      <c r="G158" s="1"/>
      <c r="H158" s="66"/>
      <c r="I158" s="67" t="s">
        <v>118</v>
      </c>
      <c r="J158" s="68">
        <v>0</v>
      </c>
      <c r="K158" s="68">
        <f>K157</f>
        <v>1573042.45</v>
      </c>
      <c r="L158" s="68">
        <v>0</v>
      </c>
      <c r="M158" s="68">
        <v>0</v>
      </c>
      <c r="N158" s="68">
        <f>N157</f>
        <v>1573042.45</v>
      </c>
      <c r="O158" s="68">
        <v>0</v>
      </c>
      <c r="P158" s="68">
        <f>P157</f>
        <v>0</v>
      </c>
      <c r="Q158" s="68">
        <v>0</v>
      </c>
      <c r="R158" s="68">
        <v>0</v>
      </c>
      <c r="S158" s="68">
        <f>S157</f>
        <v>0</v>
      </c>
      <c r="T158" s="68">
        <v>0</v>
      </c>
      <c r="U158" s="68">
        <f>U157</f>
        <v>1573042.45</v>
      </c>
      <c r="V158" s="68">
        <v>0</v>
      </c>
      <c r="W158" s="68">
        <v>0</v>
      </c>
      <c r="X158" s="68">
        <f>X157</f>
        <v>1573042.45</v>
      </c>
      <c r="Y158" s="68">
        <v>0</v>
      </c>
      <c r="Z158" s="68">
        <v>0</v>
      </c>
      <c r="AA158" s="1"/>
      <c r="AB158" s="1"/>
      <c r="AC158" s="1"/>
      <c r="AD158" s="1"/>
    </row>
    <row r="159" spans="1:30" x14ac:dyDescent="0.2">
      <c r="A159" s="1"/>
      <c r="B159" s="1"/>
      <c r="C159" s="1"/>
      <c r="D159" s="1"/>
      <c r="E159" s="1"/>
      <c r="F159" s="1"/>
      <c r="G159" s="1"/>
      <c r="H159" s="66"/>
      <c r="I159" s="67" t="s">
        <v>29</v>
      </c>
      <c r="J159" s="68">
        <v>0</v>
      </c>
      <c r="K159" s="68">
        <f>K158+K126</f>
        <v>11035051.59</v>
      </c>
      <c r="L159" s="68">
        <v>0</v>
      </c>
      <c r="M159" s="68">
        <v>0</v>
      </c>
      <c r="N159" s="68">
        <f>N158+N126</f>
        <v>11035051.59</v>
      </c>
      <c r="O159" s="68">
        <v>0</v>
      </c>
      <c r="P159" s="68">
        <f>P158</f>
        <v>0</v>
      </c>
      <c r="Q159" s="68">
        <v>0</v>
      </c>
      <c r="R159" s="68">
        <v>0</v>
      </c>
      <c r="S159" s="68">
        <f>S158</f>
        <v>0</v>
      </c>
      <c r="T159" s="68">
        <v>0</v>
      </c>
      <c r="U159" s="68">
        <f>U158+U126</f>
        <v>11035051.59</v>
      </c>
      <c r="V159" s="68">
        <v>0</v>
      </c>
      <c r="W159" s="68">
        <v>0</v>
      </c>
      <c r="X159" s="68">
        <f>X158+X126</f>
        <v>11035051.59</v>
      </c>
      <c r="Y159" s="68">
        <v>0</v>
      </c>
      <c r="Z159" s="68">
        <v>0</v>
      </c>
      <c r="AA159" s="1"/>
      <c r="AB159" s="1"/>
      <c r="AC159" s="1"/>
      <c r="AD159" s="1"/>
    </row>
    <row r="160" spans="1:30" x14ac:dyDescent="0.2">
      <c r="A160" s="1"/>
      <c r="B160" s="1"/>
      <c r="C160" s="1"/>
      <c r="D160" s="1"/>
      <c r="E160" s="1"/>
      <c r="F160" s="1"/>
      <c r="G160" s="1"/>
      <c r="H160" s="66"/>
      <c r="I160" s="66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1"/>
      <c r="AB160" s="1"/>
      <c r="AC160" s="1"/>
      <c r="AD160" s="1"/>
    </row>
    <row r="161" spans="1:30" ht="12" thickBot="1" x14ac:dyDescent="0.25">
      <c r="A161" s="1"/>
      <c r="B161" s="1"/>
      <c r="C161" s="1"/>
      <c r="D161" s="69"/>
      <c r="E161" s="1"/>
      <c r="F161" s="1"/>
      <c r="G161" s="1"/>
      <c r="H161" s="66"/>
      <c r="I161" s="66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9"/>
      <c r="Z161" s="109"/>
      <c r="AA161" s="109"/>
      <c r="AB161" s="109"/>
      <c r="AC161" s="109"/>
      <c r="AD161" s="1"/>
    </row>
    <row r="162" spans="1:30" x14ac:dyDescent="0.2">
      <c r="A162" s="1"/>
      <c r="B162" s="1"/>
      <c r="C162" s="1"/>
      <c r="D162" s="105" t="s">
        <v>59</v>
      </c>
      <c r="E162" s="105"/>
      <c r="F162" s="1"/>
      <c r="G162" s="1"/>
      <c r="H162" s="66"/>
      <c r="I162" s="66"/>
      <c r="J162" s="5"/>
      <c r="K162" s="5"/>
      <c r="L162" s="5"/>
      <c r="M162" s="110"/>
      <c r="N162" s="110"/>
      <c r="O162" s="110"/>
      <c r="P162" s="5"/>
      <c r="Q162" s="5"/>
      <c r="R162" s="5"/>
      <c r="S162" s="5"/>
      <c r="T162" s="5"/>
      <c r="U162" s="5"/>
      <c r="V162" s="5"/>
      <c r="W162" s="5"/>
      <c r="X162" s="5"/>
      <c r="Y162" s="111" t="s">
        <v>61</v>
      </c>
      <c r="Z162" s="112"/>
      <c r="AA162" s="112"/>
      <c r="AB162" s="112"/>
      <c r="AC162" s="112"/>
      <c r="AD162" s="1"/>
    </row>
    <row r="163" spans="1:30" x14ac:dyDescent="0.2">
      <c r="A163" s="1"/>
      <c r="B163" s="1"/>
      <c r="C163" s="1"/>
      <c r="D163" s="106" t="s">
        <v>60</v>
      </c>
      <c r="E163" s="106"/>
      <c r="F163" s="1"/>
      <c r="G163" s="1"/>
      <c r="H163" s="66"/>
      <c r="I163" s="66"/>
      <c r="J163" s="5"/>
      <c r="K163" s="5"/>
      <c r="L163" s="5"/>
      <c r="M163" s="110"/>
      <c r="N163" s="110"/>
      <c r="O163" s="110"/>
      <c r="P163" s="5"/>
      <c r="Q163" s="5"/>
      <c r="R163" s="5"/>
      <c r="S163" s="5"/>
      <c r="T163" s="5"/>
      <c r="U163" s="5"/>
      <c r="V163" s="5"/>
      <c r="W163" s="5"/>
      <c r="X163" s="94"/>
      <c r="Y163" s="113" t="s">
        <v>62</v>
      </c>
      <c r="Z163" s="113"/>
      <c r="AA163" s="113"/>
      <c r="AB163" s="113"/>
      <c r="AC163" s="113"/>
      <c r="AD163" s="94"/>
    </row>
  </sheetData>
  <mergeCells count="75">
    <mergeCell ref="D163:E163"/>
    <mergeCell ref="M163:O163"/>
    <mergeCell ref="Y163:AC163"/>
    <mergeCell ref="AD135:AD138"/>
    <mergeCell ref="Y161:AC161"/>
    <mergeCell ref="D162:E162"/>
    <mergeCell ref="M162:O162"/>
    <mergeCell ref="Y162:AC162"/>
    <mergeCell ref="H12:I12"/>
    <mergeCell ref="Y128:AC128"/>
    <mergeCell ref="J102:K102"/>
    <mergeCell ref="J135:K135"/>
    <mergeCell ref="O135:P135"/>
    <mergeCell ref="T135:U135"/>
    <mergeCell ref="H101:I101"/>
    <mergeCell ref="J101:N101"/>
    <mergeCell ref="O101:S101"/>
    <mergeCell ref="T101:X101"/>
    <mergeCell ref="AA101:AC101"/>
    <mergeCell ref="AD102:AD105"/>
    <mergeCell ref="H134:I134"/>
    <mergeCell ref="J134:N134"/>
    <mergeCell ref="O134:S134"/>
    <mergeCell ref="T134:X134"/>
    <mergeCell ref="AA134:AC134"/>
    <mergeCell ref="D129:E129"/>
    <mergeCell ref="M129:O129"/>
    <mergeCell ref="D130:E130"/>
    <mergeCell ref="M130:O130"/>
    <mergeCell ref="Y129:AC129"/>
    <mergeCell ref="Y130:AC130"/>
    <mergeCell ref="O102:P102"/>
    <mergeCell ref="T102:U102"/>
    <mergeCell ref="M98:O98"/>
    <mergeCell ref="J12:N12"/>
    <mergeCell ref="O12:S12"/>
    <mergeCell ref="T12:X12"/>
    <mergeCell ref="M40:O40"/>
    <mergeCell ref="AA44:AC44"/>
    <mergeCell ref="Y41:AC41"/>
    <mergeCell ref="B7:AD7"/>
    <mergeCell ref="B1:AD1"/>
    <mergeCell ref="B4:AD4"/>
    <mergeCell ref="B5:AD5"/>
    <mergeCell ref="B6:AD6"/>
    <mergeCell ref="B3:AD3"/>
    <mergeCell ref="B2:AD2"/>
    <mergeCell ref="AA12:AC12"/>
    <mergeCell ref="J13:K13"/>
    <mergeCell ref="O13:P13"/>
    <mergeCell ref="T13:U13"/>
    <mergeCell ref="Y39:AC39"/>
    <mergeCell ref="AD44:AD47"/>
    <mergeCell ref="AD12:AD15"/>
    <mergeCell ref="M41:O41"/>
    <mergeCell ref="H44:I44"/>
    <mergeCell ref="J44:N44"/>
    <mergeCell ref="O44:S44"/>
    <mergeCell ref="T44:X44"/>
    <mergeCell ref="AC10:AD10"/>
    <mergeCell ref="AC42:AD42"/>
    <mergeCell ref="AC99:AD99"/>
    <mergeCell ref="AC132:AD132"/>
    <mergeCell ref="D40:E40"/>
    <mergeCell ref="D41:E41"/>
    <mergeCell ref="D97:E97"/>
    <mergeCell ref="J45:K45"/>
    <mergeCell ref="O45:P45"/>
    <mergeCell ref="D98:E98"/>
    <mergeCell ref="T45:U45"/>
    <mergeCell ref="Y96:AC96"/>
    <mergeCell ref="M97:O97"/>
    <mergeCell ref="Y97:AC97"/>
    <mergeCell ref="Y98:AC98"/>
    <mergeCell ref="Y40:AC40"/>
  </mergeCells>
  <phoneticPr fontId="5" type="noConversion"/>
  <printOptions verticalCentered="1"/>
  <pageMargins left="0.39370078740157483" right="0.39370078740157483" top="0.78740157480314965" bottom="0.78740157480314965" header="0" footer="0"/>
  <pageSetup paperSize="5" scale="60" pageOrder="overThenDown" orientation="landscape" verticalDpi="4294967292" r:id="rId1"/>
  <headerFooter alignWithMargins="0"/>
  <rowBreaks count="2" manualBreakCount="2">
    <brk id="41" max="29" man="1"/>
    <brk id="131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showGridLines="0" view="pageBreakPreview" zoomScaleNormal="100" workbookViewId="0">
      <selection activeCell="A7" sqref="A7:P7"/>
    </sheetView>
  </sheetViews>
  <sheetFormatPr baseColWidth="10" defaultRowHeight="12.75" x14ac:dyDescent="0.2"/>
  <cols>
    <col min="1" max="1" width="55.42578125" style="12" customWidth="1"/>
    <col min="2" max="2" width="12.42578125" style="26" customWidth="1"/>
    <col min="3" max="3" width="13.42578125" style="26" bestFit="1" customWidth="1"/>
    <col min="4" max="4" width="11.42578125" style="26"/>
    <col min="5" max="5" width="11" style="26" customWidth="1"/>
    <col min="6" max="6" width="11.42578125" style="26"/>
    <col min="7" max="7" width="11.5703125" style="26" customWidth="1"/>
    <col min="8" max="9" width="11.42578125" style="26"/>
    <col min="10" max="10" width="9.5703125" style="26" customWidth="1"/>
    <col min="11" max="16" width="11.42578125" style="26"/>
    <col min="17" max="16384" width="11.42578125" style="12"/>
  </cols>
  <sheetData>
    <row r="1" spans="1:29" x14ac:dyDescent="0.2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04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104" t="s">
        <v>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">
      <c r="A4" s="104" t="s">
        <v>46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104" t="s">
        <v>63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104" t="s">
        <v>64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">
      <c r="A8" s="123" t="s">
        <v>49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7.5" customHeight="1" x14ac:dyDescent="0.2"/>
    <row r="11" spans="1:29" x14ac:dyDescent="0.2">
      <c r="A11" s="15"/>
      <c r="B11" s="116" t="s">
        <v>36</v>
      </c>
      <c r="C11" s="116"/>
      <c r="D11" s="116"/>
      <c r="E11" s="116"/>
      <c r="F11" s="108"/>
      <c r="G11" s="116" t="s">
        <v>35</v>
      </c>
      <c r="H11" s="116"/>
      <c r="I11" s="116"/>
      <c r="J11" s="116"/>
      <c r="K11" s="108"/>
      <c r="L11" s="116" t="s">
        <v>37</v>
      </c>
      <c r="M11" s="116"/>
      <c r="N11" s="116"/>
      <c r="O11" s="116"/>
      <c r="P11" s="108"/>
    </row>
    <row r="12" spans="1:29" x14ac:dyDescent="0.2">
      <c r="A12" s="16"/>
      <c r="B12" s="116" t="s">
        <v>32</v>
      </c>
      <c r="C12" s="108"/>
      <c r="D12" s="8"/>
      <c r="E12" s="8" t="s">
        <v>15</v>
      </c>
      <c r="F12" s="8"/>
      <c r="G12" s="107" t="s">
        <v>32</v>
      </c>
      <c r="H12" s="108"/>
      <c r="I12" s="8"/>
      <c r="J12" s="8" t="s">
        <v>15</v>
      </c>
      <c r="K12" s="8" t="s">
        <v>13</v>
      </c>
      <c r="L12" s="107" t="s">
        <v>32</v>
      </c>
      <c r="M12" s="108"/>
      <c r="N12" s="8"/>
      <c r="O12" s="8" t="s">
        <v>15</v>
      </c>
      <c r="P12" s="8" t="s">
        <v>13</v>
      </c>
    </row>
    <row r="13" spans="1:29" x14ac:dyDescent="0.2">
      <c r="A13" s="7" t="s">
        <v>48</v>
      </c>
      <c r="B13" s="17" t="s">
        <v>14</v>
      </c>
      <c r="C13" s="8" t="s">
        <v>31</v>
      </c>
      <c r="D13" s="8" t="s">
        <v>38</v>
      </c>
      <c r="E13" s="8" t="s">
        <v>33</v>
      </c>
      <c r="F13" s="8" t="s">
        <v>13</v>
      </c>
      <c r="G13" s="8" t="s">
        <v>14</v>
      </c>
      <c r="H13" s="8" t="s">
        <v>31</v>
      </c>
      <c r="I13" s="8" t="s">
        <v>38</v>
      </c>
      <c r="J13" s="8" t="s">
        <v>33</v>
      </c>
      <c r="K13" s="8"/>
      <c r="L13" s="8" t="s">
        <v>14</v>
      </c>
      <c r="M13" s="8" t="s">
        <v>31</v>
      </c>
      <c r="N13" s="8" t="s">
        <v>38</v>
      </c>
      <c r="O13" s="8" t="s">
        <v>33</v>
      </c>
      <c r="P13" s="8"/>
    </row>
    <row r="14" spans="1:29" x14ac:dyDescent="0.2">
      <c r="A14" s="18"/>
      <c r="B14" s="17"/>
      <c r="C14" s="8"/>
      <c r="D14" s="8"/>
      <c r="E14" s="8" t="s">
        <v>34</v>
      </c>
      <c r="F14" s="8"/>
      <c r="G14" s="8"/>
      <c r="H14" s="8"/>
      <c r="I14" s="8"/>
      <c r="J14" s="8" t="s">
        <v>34</v>
      </c>
      <c r="K14" s="8"/>
      <c r="L14" s="8"/>
      <c r="M14" s="8"/>
      <c r="N14" s="8"/>
      <c r="O14" s="8" t="s">
        <v>34</v>
      </c>
      <c r="P14" s="8"/>
    </row>
    <row r="15" spans="1:29" x14ac:dyDescent="0.2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29" x14ac:dyDescent="0.2">
      <c r="A16" s="20"/>
      <c r="B16" s="2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8" x14ac:dyDescent="0.2">
      <c r="A17" s="20"/>
      <c r="B17" s="2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8" x14ac:dyDescent="0.2">
      <c r="A18" s="20" t="str">
        <f>+'fondo 3'!D10</f>
        <v>DRE. DRENAJE SANITARIO</v>
      </c>
      <c r="B18" s="21"/>
      <c r="C18" s="35">
        <f>+'fondo 3'!K36</f>
        <v>4229047.7</v>
      </c>
      <c r="D18" s="35">
        <v>0</v>
      </c>
      <c r="E18" s="35">
        <f>+'fondo 3'!M37</f>
        <v>0</v>
      </c>
      <c r="F18" s="35">
        <f>C18</f>
        <v>4229047.7</v>
      </c>
      <c r="G18" s="35">
        <v>0</v>
      </c>
      <c r="H18" s="35">
        <f>+'fondo 3'!P37</f>
        <v>0</v>
      </c>
      <c r="I18" s="35">
        <v>0</v>
      </c>
      <c r="J18" s="35">
        <f>+'fondo 3'!R37</f>
        <v>0</v>
      </c>
      <c r="K18" s="35">
        <f>+'fondo 3'!S37</f>
        <v>0</v>
      </c>
      <c r="L18" s="35">
        <v>0</v>
      </c>
      <c r="M18" s="35">
        <f>F18-K18</f>
        <v>4229047.7</v>
      </c>
      <c r="N18" s="35">
        <v>0</v>
      </c>
      <c r="O18" s="35">
        <f>+'fondo 3'!W37</f>
        <v>0</v>
      </c>
      <c r="P18" s="35">
        <f>M18</f>
        <v>4229047.7</v>
      </c>
    </row>
    <row r="19" spans="1:18" x14ac:dyDescent="0.2">
      <c r="A19" s="20" t="str">
        <f>+'fondo 3'!D42</f>
        <v>URB. URBANIZACIÓN</v>
      </c>
      <c r="B19" s="21"/>
      <c r="C19" s="35">
        <f>'fondo 3'!K93</f>
        <v>4037021.19</v>
      </c>
      <c r="D19" s="35">
        <v>0</v>
      </c>
      <c r="E19" s="35">
        <f>+'fondo 3'!M94</f>
        <v>0</v>
      </c>
      <c r="F19" s="35">
        <f t="shared" ref="F19:F21" si="0">C19</f>
        <v>4037021.19</v>
      </c>
      <c r="G19" s="35">
        <v>0</v>
      </c>
      <c r="H19" s="35">
        <f>+'fondo 3'!P94</f>
        <v>0</v>
      </c>
      <c r="I19" s="35">
        <v>0</v>
      </c>
      <c r="J19" s="35">
        <f>+'fondo 3'!R94</f>
        <v>0</v>
      </c>
      <c r="K19" s="35">
        <f>+'fondo 3'!S94</f>
        <v>0</v>
      </c>
      <c r="L19" s="35">
        <v>0</v>
      </c>
      <c r="M19" s="35">
        <f t="shared" ref="M19:M21" si="1">F19-K19</f>
        <v>4037021.19</v>
      </c>
      <c r="N19" s="35">
        <v>0</v>
      </c>
      <c r="O19" s="35">
        <f>+'fondo 3'!W94</f>
        <v>0</v>
      </c>
      <c r="P19" s="35">
        <f t="shared" ref="P19:P21" si="2">M19</f>
        <v>4037021.19</v>
      </c>
    </row>
    <row r="20" spans="1:18" x14ac:dyDescent="0.2">
      <c r="A20" s="20" t="str">
        <f>+'fondo 3'!D99</f>
        <v>ELE. ELECTRIFICACIÓN</v>
      </c>
      <c r="B20" s="21"/>
      <c r="C20" s="35">
        <f>'fondo 3'!K125</f>
        <v>1195940.25</v>
      </c>
      <c r="D20" s="35">
        <v>0</v>
      </c>
      <c r="E20" s="35">
        <f>+'fondo 3'!M126</f>
        <v>0</v>
      </c>
      <c r="F20" s="35">
        <f t="shared" si="0"/>
        <v>1195940.25</v>
      </c>
      <c r="G20" s="35">
        <v>0</v>
      </c>
      <c r="H20" s="35">
        <f>+'fondo 3'!P126</f>
        <v>0</v>
      </c>
      <c r="I20" s="35">
        <v>0</v>
      </c>
      <c r="J20" s="35">
        <f>+'fondo 3'!R126</f>
        <v>0</v>
      </c>
      <c r="K20" s="35">
        <f>+'fondo 3'!S126</f>
        <v>0</v>
      </c>
      <c r="L20" s="35">
        <v>0</v>
      </c>
      <c r="M20" s="35">
        <f t="shared" si="1"/>
        <v>1195940.25</v>
      </c>
      <c r="N20" s="35">
        <v>0</v>
      </c>
      <c r="O20" s="35">
        <f>+'fondo 3'!W126</f>
        <v>0</v>
      </c>
      <c r="P20" s="35">
        <f t="shared" si="2"/>
        <v>1195940.25</v>
      </c>
    </row>
    <row r="21" spans="1:18" x14ac:dyDescent="0.2">
      <c r="A21" s="20" t="str">
        <f>+'fondo 3'!D132</f>
        <v>APO. AGUA POTABLE</v>
      </c>
      <c r="B21" s="21"/>
      <c r="C21" s="35">
        <f>'fondo 3'!K158</f>
        <v>1573042.45</v>
      </c>
      <c r="D21" s="35">
        <v>0</v>
      </c>
      <c r="E21" s="35">
        <v>0</v>
      </c>
      <c r="F21" s="35">
        <f t="shared" si="0"/>
        <v>1573042.45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f t="shared" si="1"/>
        <v>1573042.45</v>
      </c>
      <c r="N21" s="35">
        <v>0</v>
      </c>
      <c r="O21" s="35">
        <v>0</v>
      </c>
      <c r="P21" s="35">
        <f t="shared" si="2"/>
        <v>1573042.45</v>
      </c>
    </row>
    <row r="22" spans="1:18" x14ac:dyDescent="0.2">
      <c r="A22" s="20"/>
      <c r="B22" s="2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8" x14ac:dyDescent="0.2">
      <c r="A23" s="20"/>
      <c r="B23" s="21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8" ht="14.25" customHeight="1" x14ac:dyDescent="0.2">
      <c r="A24" s="20"/>
      <c r="B24" s="2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"/>
      <c r="R24" s="1"/>
    </row>
    <row r="25" spans="1:18" x14ac:dyDescent="0.2">
      <c r="A25" s="20"/>
      <c r="B25" s="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1"/>
      <c r="R25" s="1"/>
    </row>
    <row r="26" spans="1:18" x14ac:dyDescent="0.2">
      <c r="A26" s="18"/>
      <c r="B26" s="22"/>
      <c r="C26" s="36" t="s">
        <v>52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1"/>
      <c r="R26" s="1"/>
    </row>
    <row r="27" spans="1:18" x14ac:dyDescent="0.2">
      <c r="B27" s="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1"/>
      <c r="R27" s="1"/>
    </row>
    <row r="28" spans="1:18" x14ac:dyDescent="0.2">
      <c r="B28" s="23"/>
      <c r="C28" s="38">
        <f>SUM(C15:C26)</f>
        <v>11035051.59</v>
      </c>
      <c r="D28" s="38">
        <v>0</v>
      </c>
      <c r="E28" s="38">
        <f t="shared" ref="E28:O28" si="3">SUM(E15:E26)</f>
        <v>0</v>
      </c>
      <c r="F28" s="38">
        <f t="shared" si="3"/>
        <v>11035051.59</v>
      </c>
      <c r="G28" s="38">
        <v>0</v>
      </c>
      <c r="H28" s="38">
        <f t="shared" si="3"/>
        <v>0</v>
      </c>
      <c r="I28" s="38">
        <v>0</v>
      </c>
      <c r="J28" s="38">
        <f t="shared" si="3"/>
        <v>0</v>
      </c>
      <c r="K28" s="38">
        <f t="shared" si="3"/>
        <v>0</v>
      </c>
      <c r="L28" s="38">
        <v>0</v>
      </c>
      <c r="M28" s="38">
        <f t="shared" si="3"/>
        <v>11035051.59</v>
      </c>
      <c r="N28" s="38">
        <v>0</v>
      </c>
      <c r="O28" s="38">
        <f t="shared" si="3"/>
        <v>0</v>
      </c>
      <c r="P28" s="38">
        <f>SUM(P15:P26)</f>
        <v>11035051.59</v>
      </c>
      <c r="Q28" s="1"/>
      <c r="R28" s="1"/>
    </row>
    <row r="29" spans="1:18" x14ac:dyDescent="0.2">
      <c r="B29" s="5"/>
      <c r="C29" s="91"/>
      <c r="D29" s="5"/>
      <c r="E29" s="5"/>
      <c r="F29" s="39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  <c r="R29" s="1"/>
    </row>
    <row r="30" spans="1:18" x14ac:dyDescent="0.2">
      <c r="B30" s="5"/>
      <c r="C30" s="93">
        <f>SUM(232993347663737*10)</f>
        <v>2329933476637370</v>
      </c>
      <c r="D30" s="5"/>
      <c r="E30" s="5"/>
      <c r="F30" s="5"/>
      <c r="G30" s="5"/>
      <c r="H30" s="5"/>
      <c r="I30" s="5"/>
      <c r="J30" s="5"/>
      <c r="K30" s="5"/>
      <c r="L30" s="5"/>
      <c r="M30" s="24"/>
      <c r="N30" s="24"/>
      <c r="O30" s="24"/>
      <c r="P30" s="24"/>
      <c r="Q30" s="25"/>
      <c r="R30" s="1"/>
    </row>
    <row r="31" spans="1:18" s="1" customFormat="1" ht="11.25" x14ac:dyDescent="0.2">
      <c r="B31" s="5"/>
      <c r="C31" s="92">
        <f>+C30-C28</f>
        <v>2329933465602318.5</v>
      </c>
      <c r="D31" s="5"/>
      <c r="E31" s="5"/>
      <c r="F31" s="5"/>
      <c r="G31" s="5"/>
      <c r="H31" s="5"/>
      <c r="I31" s="5"/>
      <c r="J31" s="5"/>
      <c r="K31" s="5"/>
      <c r="L31" s="5"/>
      <c r="M31" s="104"/>
      <c r="N31" s="104"/>
      <c r="O31" s="104"/>
      <c r="P31" s="104"/>
      <c r="Q31" s="104"/>
    </row>
    <row r="32" spans="1:18" x14ac:dyDescent="0.2">
      <c r="A32" s="27"/>
      <c r="B32" s="28"/>
      <c r="C32" s="28"/>
      <c r="E32" s="29"/>
      <c r="F32" s="29"/>
      <c r="G32" s="29"/>
      <c r="H32" s="29"/>
      <c r="I32" s="29"/>
      <c r="K32" s="30"/>
      <c r="L32" s="31"/>
      <c r="M32" s="31"/>
      <c r="N32" s="31"/>
      <c r="O32" s="32"/>
      <c r="P32" s="28"/>
    </row>
    <row r="33" spans="1:18" x14ac:dyDescent="0.2">
      <c r="A33" s="105" t="s">
        <v>59</v>
      </c>
      <c r="B33" s="105"/>
      <c r="C33" s="33"/>
      <c r="E33" s="33"/>
      <c r="F33" s="33"/>
      <c r="G33" s="33"/>
      <c r="H33" s="33"/>
      <c r="I33" s="33"/>
      <c r="K33" s="33"/>
      <c r="L33" s="110" t="s">
        <v>61</v>
      </c>
      <c r="M33" s="110"/>
      <c r="N33" s="110"/>
      <c r="O33" s="110"/>
      <c r="P33" s="33"/>
    </row>
    <row r="34" spans="1:18" ht="35.25" customHeight="1" x14ac:dyDescent="0.2">
      <c r="A34" s="106" t="s">
        <v>60</v>
      </c>
      <c r="B34" s="106"/>
      <c r="C34" s="33"/>
      <c r="E34" s="33"/>
      <c r="F34" s="33"/>
      <c r="G34" s="33"/>
      <c r="H34" s="33"/>
      <c r="I34" s="33"/>
      <c r="K34" s="34"/>
      <c r="L34" s="113" t="s">
        <v>62</v>
      </c>
      <c r="M34" s="113"/>
      <c r="N34" s="113"/>
      <c r="O34" s="113"/>
      <c r="P34" s="94"/>
      <c r="Q34" s="94"/>
      <c r="R34" s="94"/>
    </row>
    <row r="35" spans="1:18" x14ac:dyDescent="0.2">
      <c r="E35" s="29"/>
      <c r="F35" s="29"/>
      <c r="G35" s="29"/>
      <c r="H35" s="29"/>
      <c r="I35" s="29"/>
    </row>
  </sheetData>
  <mergeCells count="19">
    <mergeCell ref="A34:B34"/>
    <mergeCell ref="L34:O34"/>
    <mergeCell ref="M31:Q31"/>
    <mergeCell ref="L33:O33"/>
    <mergeCell ref="B11:F11"/>
    <mergeCell ref="G11:K11"/>
    <mergeCell ref="L11:P11"/>
    <mergeCell ref="B12:C12"/>
    <mergeCell ref="G12:H12"/>
    <mergeCell ref="L12:M12"/>
    <mergeCell ref="A33:B33"/>
    <mergeCell ref="A5:P5"/>
    <mergeCell ref="A6:P6"/>
    <mergeCell ref="A7:P7"/>
    <mergeCell ref="A8:P8"/>
    <mergeCell ref="A1:P1"/>
    <mergeCell ref="A2:P2"/>
    <mergeCell ref="A3:P3"/>
    <mergeCell ref="A4:P4"/>
  </mergeCells>
  <phoneticPr fontId="5" type="noConversion"/>
  <printOptions horizontalCentered="1"/>
  <pageMargins left="1.1811023622047245" right="0.39370078740157483" top="1.1811023622047245" bottom="1.1811023622047245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fondo 3</vt:lpstr>
      <vt:lpstr>RESUMEN F3</vt:lpstr>
      <vt:lpstr>'fondo 3'!Área_de_impresión</vt:lpstr>
      <vt:lpstr>'RESUMEN F3'!Área_de_impresión</vt:lpstr>
      <vt:lpstr>'fondo 3'!Títulos_a_imprimir</vt:lpstr>
    </vt:vector>
  </TitlesOfParts>
  <Company>GOBIERNO DEL EDO. DE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COPLADENAY</dc:creator>
  <cp:lastModifiedBy>Propietario</cp:lastModifiedBy>
  <cp:lastPrinted>2022-05-02T20:47:31Z</cp:lastPrinted>
  <dcterms:created xsi:type="dcterms:W3CDTF">2001-01-16T22:20:23Z</dcterms:created>
  <dcterms:modified xsi:type="dcterms:W3CDTF">2022-05-03T16:35:32Z</dcterms:modified>
</cp:coreProperties>
</file>